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5\مقاولين نجاره مسلحه\"/>
    </mc:Choice>
  </mc:AlternateContent>
  <bookViews>
    <workbookView xWindow="0" yWindow="0" windowWidth="20490" windowHeight="7350" activeTab="1"/>
  </bookViews>
  <sheets>
    <sheet name="Sheet1" sheetId="6" r:id="rId1"/>
    <sheet name="ابراج المستقبل " sheetId="8" r:id="rId2"/>
  </sheets>
  <definedNames>
    <definedName name="_xlnm._FilterDatabase" localSheetId="1" hidden="1">'ابراج المستقبل '!$A$2:$N$98</definedName>
    <definedName name="_xlnm.Print_Area" localSheetId="0">Sheet1!$A$1:$D$4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8" l="1"/>
  <c r="L26" i="8"/>
  <c r="H20" i="8"/>
  <c r="L20" i="8"/>
  <c r="L111" i="8" l="1"/>
  <c r="L53" i="8"/>
  <c r="L10" i="8" l="1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" i="8"/>
  <c r="L6" i="8"/>
  <c r="L7" i="8"/>
  <c r="L8" i="8"/>
  <c r="L9" i="8"/>
  <c r="L11" i="8"/>
  <c r="L12" i="8"/>
  <c r="L13" i="8"/>
  <c r="L14" i="8"/>
  <c r="L15" i="8"/>
  <c r="L16" i="8"/>
  <c r="L17" i="8"/>
  <c r="L18" i="8"/>
  <c r="L19" i="8"/>
  <c r="L21" i="8"/>
  <c r="L22" i="8"/>
  <c r="L23" i="8"/>
  <c r="L24" i="8"/>
  <c r="L25" i="8"/>
  <c r="L27" i="8"/>
  <c r="L28" i="8"/>
  <c r="L29" i="8"/>
  <c r="L30" i="8"/>
  <c r="L31" i="8"/>
  <c r="L32" i="8"/>
  <c r="L4" i="8"/>
  <c r="H12" i="8" l="1"/>
  <c r="H25" i="8"/>
  <c r="H11" i="8"/>
  <c r="H24" i="8" l="1"/>
  <c r="H29" i="8" l="1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23" i="8" l="1"/>
  <c r="H27" i="8"/>
  <c r="H28" i="8"/>
  <c r="H52" i="8"/>
  <c r="H8" i="8"/>
  <c r="H9" i="8"/>
  <c r="H10" i="8"/>
  <c r="H13" i="8"/>
  <c r="H14" i="8"/>
  <c r="H15" i="8"/>
  <c r="H16" i="8"/>
  <c r="H17" i="8"/>
  <c r="H18" i="8"/>
  <c r="H19" i="8"/>
  <c r="H21" i="8"/>
  <c r="H22" i="8"/>
  <c r="H7" i="8" l="1"/>
  <c r="H6" i="8"/>
  <c r="H5" i="8"/>
  <c r="H4" i="8"/>
  <c r="C3" i="6" l="1"/>
  <c r="B3" i="6" l="1"/>
  <c r="D3" i="6" s="1"/>
  <c r="L112" i="8" l="1"/>
  <c r="C4" i="6" l="1"/>
  <c r="E3" i="6" l="1"/>
  <c r="B4" i="6" l="1"/>
  <c r="D4" i="6" s="1"/>
  <c r="E4" i="6" l="1"/>
</calcChain>
</file>

<file path=xl/sharedStrings.xml><?xml version="1.0" encoding="utf-8"?>
<sst xmlns="http://schemas.openxmlformats.org/spreadsheetml/2006/main" count="112" uniqueCount="54">
  <si>
    <t>البند</t>
  </si>
  <si>
    <t>بيان الاعمال</t>
  </si>
  <si>
    <t>الوحدة</t>
  </si>
  <si>
    <t>الكمية المنفذة</t>
  </si>
  <si>
    <t>الاجمالى</t>
  </si>
  <si>
    <t>سعر الوحدة</t>
  </si>
  <si>
    <t>ملاحظات</t>
  </si>
  <si>
    <t>اعمال المبني الرئيسي</t>
  </si>
  <si>
    <t>م3</t>
  </si>
  <si>
    <t xml:space="preserve">المقاول </t>
  </si>
  <si>
    <t>بيانات الصرف والسداد</t>
  </si>
  <si>
    <t>المبلغ المستحق للصرف</t>
  </si>
  <si>
    <t>قيمة الاعمال المنفذة</t>
  </si>
  <si>
    <t>خرسانة عادية للأساسات</t>
  </si>
  <si>
    <t>خرسانة مسلحة للأساسات ( اللبشة المسلحة )</t>
  </si>
  <si>
    <t>خرسانة مسلحة اعمدة وحوائط وسقف البدروم</t>
  </si>
  <si>
    <t>خرسانة مسلحة اعمدة الارضي</t>
  </si>
  <si>
    <t>تعلية</t>
  </si>
  <si>
    <t>صرف5%تعلية اللبشة مع كل دور حتى 6 علوي</t>
  </si>
  <si>
    <t>خصم 40%من اللبشة
5%من كل دور</t>
  </si>
  <si>
    <t>اضافة</t>
  </si>
  <si>
    <t>التاريخ</t>
  </si>
  <si>
    <t>الموقع</t>
  </si>
  <si>
    <t>اجمالى الاعمال</t>
  </si>
  <si>
    <t>اجمالى المنصرف</t>
  </si>
  <si>
    <t xml:space="preserve">المتبقى </t>
  </si>
  <si>
    <t>ابراج المستقبل</t>
  </si>
  <si>
    <t>الحالة</t>
  </si>
  <si>
    <t>ملخص حساب احمد الجبالى</t>
  </si>
  <si>
    <t>رقم البرج</t>
  </si>
  <si>
    <t>رقم المستخلص</t>
  </si>
  <si>
    <t xml:space="preserve">نسبة الصرف </t>
  </si>
  <si>
    <t>خرسانة مسلحة اعمدة وسقف الاول علوي</t>
  </si>
  <si>
    <t>خرسانة مسلحة سقف الارضي</t>
  </si>
  <si>
    <t>برج 1</t>
  </si>
  <si>
    <t>برج 2</t>
  </si>
  <si>
    <t>عماد حمدي</t>
  </si>
  <si>
    <t xml:space="preserve">8ساعات للودر للتشوينات </t>
  </si>
  <si>
    <t xml:space="preserve">4يوميات عامل لنقل الاسمنت </t>
  </si>
  <si>
    <t xml:space="preserve">3يوميات عمال لنقل السمنت </t>
  </si>
  <si>
    <t xml:space="preserve">ساعه ونصف للودر </t>
  </si>
  <si>
    <t>المتبقي</t>
  </si>
  <si>
    <t>خرسانة مسلحة اعمدة وسقف  الثاني علوي</t>
  </si>
  <si>
    <t>خرسانة مسلحة اعمدة وسقف الثاني علوي</t>
  </si>
  <si>
    <t xml:space="preserve">نثريات الدور الثاني علوي </t>
  </si>
  <si>
    <t xml:space="preserve">تصفيه حساب اعمال نجاره مسلحه ابراج المستقبل </t>
  </si>
  <si>
    <t xml:space="preserve">سند صرف </t>
  </si>
  <si>
    <t>خرسانة مسلحة اعمدة وسقف الثالث علوي</t>
  </si>
  <si>
    <t xml:space="preserve">نثريات الدور الثالث علوي </t>
  </si>
  <si>
    <t xml:space="preserve">3يوميات عمال لنقل الاسمنت </t>
  </si>
  <si>
    <t>خرسانة مسلحة اعمدة وسقف الرابع علوي</t>
  </si>
  <si>
    <t xml:space="preserve">نثريات الدور الرابع علوي </t>
  </si>
  <si>
    <t xml:space="preserve">تم عمل مقاصه من اعمال النجاره الي مقدم الشقق والاقساط </t>
  </si>
  <si>
    <t>قسط مستحق شهر 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</si>
</sst>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-* #,##0.00\ _د_._إ_._‏_-;\-* #,##0.00\ _د_._إ_._‏_-;_-* &quot;-&quot;??\ _د_._إ_._‏_-;_-@_-"/>
    <numFmt numFmtId="166" formatCode="_-* #,##0\ _د_._إ_._‏_-;\-* #,##0\ _د_._إ_._‏_-;_-* &quot;-&quot;??\ _د_._إ_._‏_-;_-@_-"/>
    <numFmt numFmtId="167" formatCode="[$-1010000]d/m/yyyy;@"/>
  </numFmts>
  <fonts count="21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b/>
      <u/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  <font>
      <b/>
      <u val="singleAccounting"/>
      <sz val="2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7" fillId="0" borderId="19" xfId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3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165" fontId="8" fillId="0" borderId="19" xfId="1" applyFont="1" applyBorder="1" applyAlignment="1">
      <alignment horizontal="center" vertical="center"/>
    </xf>
    <xf numFmtId="166" fontId="8" fillId="0" borderId="19" xfId="1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5" fontId="12" fillId="0" borderId="2" xfId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6" fontId="12" fillId="0" borderId="2" xfId="1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4" fontId="12" fillId="0" borderId="5" xfId="1" applyNumberFormat="1" applyFont="1" applyBorder="1" applyAlignment="1">
      <alignment horizontal="center" vertical="center"/>
    </xf>
    <xf numFmtId="165" fontId="12" fillId="0" borderId="5" xfId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6" fontId="12" fillId="0" borderId="5" xfId="1" applyNumberFormat="1" applyFont="1" applyBorder="1" applyAlignment="1">
      <alignment horizontal="center" vertical="center"/>
    </xf>
    <xf numFmtId="166" fontId="12" fillId="0" borderId="6" xfId="1" applyNumberFormat="1" applyFont="1" applyBorder="1" applyAlignment="1">
      <alignment horizontal="center" vertical="center"/>
    </xf>
    <xf numFmtId="166" fontId="13" fillId="0" borderId="6" xfId="1" applyNumberFormat="1" applyFont="1" applyBorder="1" applyAlignment="1">
      <alignment horizontal="center" vertical="center"/>
    </xf>
    <xf numFmtId="167" fontId="12" fillId="0" borderId="5" xfId="1" applyNumberFormat="1" applyFont="1" applyBorder="1" applyAlignment="1">
      <alignment horizontal="center" vertical="center"/>
    </xf>
    <xf numFmtId="167" fontId="12" fillId="0" borderId="16" xfId="1" applyNumberFormat="1" applyFont="1" applyBorder="1" applyAlignment="1">
      <alignment horizontal="center" vertical="center"/>
    </xf>
    <xf numFmtId="165" fontId="12" fillId="0" borderId="16" xfId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166" fontId="12" fillId="0" borderId="16" xfId="1" applyNumberFormat="1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166" fontId="14" fillId="0" borderId="5" xfId="1" applyNumberFormat="1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166" fontId="14" fillId="0" borderId="16" xfId="1" applyNumberFormat="1" applyFont="1" applyBorder="1" applyAlignment="1">
      <alignment horizontal="center" vertical="center"/>
    </xf>
    <xf numFmtId="166" fontId="15" fillId="0" borderId="16" xfId="1" applyNumberFormat="1" applyFont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166" fontId="16" fillId="0" borderId="35" xfId="1" applyNumberFormat="1" applyFont="1" applyBorder="1" applyAlignment="1">
      <alignment horizontal="center" vertical="center"/>
    </xf>
    <xf numFmtId="166" fontId="17" fillId="0" borderId="35" xfId="1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4" fontId="14" fillId="0" borderId="31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0" fontId="7" fillId="0" borderId="19" xfId="0" applyNumberFormat="1" applyFont="1" applyBorder="1" applyAlignment="1">
      <alignment horizontal="center" vertical="center"/>
    </xf>
    <xf numFmtId="10" fontId="12" fillId="0" borderId="2" xfId="0" applyNumberFormat="1" applyFont="1" applyBorder="1" applyAlignment="1">
      <alignment horizontal="center" vertical="center"/>
    </xf>
    <xf numFmtId="10" fontId="12" fillId="0" borderId="5" xfId="0" applyNumberFormat="1" applyFont="1" applyBorder="1" applyAlignment="1">
      <alignment horizontal="center" vertical="center"/>
    </xf>
    <xf numFmtId="10" fontId="12" fillId="0" borderId="16" xfId="0" applyNumberFormat="1" applyFont="1" applyBorder="1" applyAlignment="1">
      <alignment horizontal="center" vertical="center"/>
    </xf>
    <xf numFmtId="10" fontId="8" fillId="0" borderId="19" xfId="0" applyNumberFormat="1" applyFon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5" fontId="18" fillId="0" borderId="7" xfId="1" applyFont="1" applyBorder="1" applyAlignment="1">
      <alignment horizontal="center" vertical="center"/>
    </xf>
    <xf numFmtId="165" fontId="18" fillId="0" borderId="8" xfId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165" fontId="19" fillId="0" borderId="27" xfId="1" applyFont="1" applyBorder="1" applyAlignment="1">
      <alignment horizontal="center" vertical="center"/>
    </xf>
    <xf numFmtId="9" fontId="19" fillId="0" borderId="27" xfId="0" applyNumberFormat="1" applyFont="1" applyBorder="1" applyAlignment="1">
      <alignment horizontal="center" vertical="center"/>
    </xf>
    <xf numFmtId="10" fontId="19" fillId="0" borderId="27" xfId="0" applyNumberFormat="1" applyFont="1" applyBorder="1" applyAlignment="1">
      <alignment horizontal="center" vertical="center"/>
    </xf>
    <xf numFmtId="166" fontId="19" fillId="0" borderId="27" xfId="1" applyNumberFormat="1" applyFont="1" applyFill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165" fontId="19" fillId="0" borderId="19" xfId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10" fontId="19" fillId="0" borderId="19" xfId="0" applyNumberFormat="1" applyFont="1" applyBorder="1" applyAlignment="1">
      <alignment horizontal="center" vertical="center"/>
    </xf>
    <xf numFmtId="166" fontId="19" fillId="0" borderId="19" xfId="1" applyNumberFormat="1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165" fontId="19" fillId="0" borderId="11" xfId="1" applyFont="1" applyFill="1" applyBorder="1" applyAlignment="1">
      <alignment horizontal="center" vertical="center"/>
    </xf>
    <xf numFmtId="166" fontId="19" fillId="0" borderId="11" xfId="1" applyNumberFormat="1" applyFont="1" applyFill="1" applyBorder="1" applyAlignment="1">
      <alignment horizontal="center" vertical="center"/>
    </xf>
    <xf numFmtId="9" fontId="19" fillId="0" borderId="11" xfId="0" applyNumberFormat="1" applyFont="1" applyFill="1" applyBorder="1" applyAlignment="1">
      <alignment horizontal="center" vertical="center"/>
    </xf>
    <xf numFmtId="10" fontId="19" fillId="0" borderId="11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165" fontId="19" fillId="2" borderId="5" xfId="1" applyFont="1" applyFill="1" applyBorder="1" applyAlignment="1">
      <alignment horizontal="center" vertical="center"/>
    </xf>
    <xf numFmtId="166" fontId="20" fillId="2" borderId="5" xfId="1" applyNumberFormat="1" applyFont="1" applyFill="1" applyBorder="1" applyAlignment="1">
      <alignment horizontal="center" vertical="center"/>
    </xf>
    <xf numFmtId="9" fontId="19" fillId="2" borderId="11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165" fontId="19" fillId="0" borderId="5" xfId="1" applyFont="1" applyFill="1" applyBorder="1" applyAlignment="1">
      <alignment horizontal="center" vertical="center"/>
    </xf>
    <xf numFmtId="164" fontId="19" fillId="0" borderId="5" xfId="1" applyNumberFormat="1" applyFont="1" applyFill="1" applyBorder="1" applyAlignment="1">
      <alignment horizontal="center" vertical="center"/>
    </xf>
    <xf numFmtId="10" fontId="19" fillId="0" borderId="11" xfId="1" applyNumberFormat="1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164" fontId="19" fillId="2" borderId="5" xfId="1" applyNumberFormat="1" applyFont="1" applyFill="1" applyBorder="1" applyAlignment="1">
      <alignment horizontal="center" vertical="center"/>
    </xf>
    <xf numFmtId="166" fontId="19" fillId="2" borderId="11" xfId="1" applyNumberFormat="1" applyFont="1" applyFill="1" applyBorder="1" applyAlignment="1">
      <alignment horizontal="center" vertical="center"/>
    </xf>
    <xf numFmtId="9" fontId="19" fillId="0" borderId="5" xfId="0" applyNumberFormat="1" applyFont="1" applyFill="1" applyBorder="1" applyAlignment="1">
      <alignment horizontal="center" vertical="center"/>
    </xf>
    <xf numFmtId="166" fontId="20" fillId="0" borderId="5" xfId="1" applyNumberFormat="1" applyFont="1" applyFill="1" applyBorder="1" applyAlignment="1">
      <alignment horizontal="center" vertical="center"/>
    </xf>
    <xf numFmtId="0" fontId="19" fillId="0" borderId="11" xfId="1" applyNumberFormat="1" applyFont="1" applyFill="1" applyBorder="1" applyAlignment="1">
      <alignment horizontal="center" vertical="center"/>
    </xf>
    <xf numFmtId="0" fontId="12" fillId="0" borderId="6" xfId="1" applyNumberFormat="1" applyFont="1" applyBorder="1" applyAlignment="1">
      <alignment horizontal="center" vertical="center"/>
    </xf>
    <xf numFmtId="14" fontId="19" fillId="2" borderId="6" xfId="0" applyNumberFormat="1" applyFont="1" applyFill="1" applyBorder="1" applyAlignment="1">
      <alignment horizontal="center" vertical="center"/>
    </xf>
    <xf numFmtId="14" fontId="19" fillId="0" borderId="6" xfId="0" applyNumberFormat="1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166" fontId="18" fillId="0" borderId="2" xfId="1" applyNumberFormat="1" applyFont="1" applyBorder="1" applyAlignment="1">
      <alignment horizontal="center" vertical="center"/>
    </xf>
    <xf numFmtId="166" fontId="18" fillId="0" borderId="8" xfId="1" applyNumberFormat="1" applyFont="1" applyBorder="1" applyAlignment="1">
      <alignment horizontal="center" vertical="center"/>
    </xf>
    <xf numFmtId="165" fontId="18" fillId="0" borderId="3" xfId="1" applyFont="1" applyBorder="1" applyAlignment="1">
      <alignment horizontal="center" vertical="center"/>
    </xf>
    <xf numFmtId="165" fontId="18" fillId="0" borderId="9" xfId="1" applyFont="1" applyBorder="1" applyAlignment="1">
      <alignment horizontal="center" vertical="center"/>
    </xf>
    <xf numFmtId="10" fontId="18" fillId="0" borderId="37" xfId="0" applyNumberFormat="1" applyFont="1" applyBorder="1" applyAlignment="1">
      <alignment horizontal="center" vertical="center"/>
    </xf>
    <xf numFmtId="10" fontId="18" fillId="0" borderId="38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4"/>
  <sheetViews>
    <sheetView showGridLines="0" rightToLeft="1" view="pageBreakPreview" zoomScale="60" zoomScaleNormal="100" workbookViewId="0">
      <selection activeCell="C11" sqref="C11"/>
    </sheetView>
  </sheetViews>
  <sheetFormatPr defaultColWidth="13.140625" defaultRowHeight="15" x14ac:dyDescent="0.25"/>
  <cols>
    <col min="1" max="1" width="38.85546875" customWidth="1"/>
    <col min="2" max="2" width="30" customWidth="1"/>
    <col min="3" max="3" width="29" bestFit="1" customWidth="1"/>
    <col min="4" max="4" width="27.5703125" bestFit="1" customWidth="1"/>
    <col min="5" max="5" width="14.28515625" customWidth="1"/>
  </cols>
  <sheetData>
    <row r="1" spans="1:5" ht="52.5" customHeight="1" thickBot="1" x14ac:dyDescent="0.3">
      <c r="A1" s="112" t="s">
        <v>28</v>
      </c>
      <c r="B1" s="112"/>
      <c r="C1" s="112"/>
      <c r="D1" s="54">
        <v>45588</v>
      </c>
      <c r="E1" s="20"/>
    </row>
    <row r="2" spans="1:5" s="12" customFormat="1" ht="69" customHeight="1" thickBot="1" x14ac:dyDescent="0.3">
      <c r="A2" s="43" t="s">
        <v>22</v>
      </c>
      <c r="B2" s="44" t="s">
        <v>23</v>
      </c>
      <c r="C2" s="44" t="s">
        <v>24</v>
      </c>
      <c r="D2" s="44" t="s">
        <v>25</v>
      </c>
      <c r="E2" s="15" t="s">
        <v>27</v>
      </c>
    </row>
    <row r="3" spans="1:5" s="12" customFormat="1" ht="69" customHeight="1" thickBot="1" x14ac:dyDescent="0.3">
      <c r="A3" s="46" t="s">
        <v>26</v>
      </c>
      <c r="B3" s="47">
        <f>'ابراج المستقبل '!$L$53</f>
        <v>4437375.3</v>
      </c>
      <c r="C3" s="48">
        <f>'ابراج المستقبل '!$L$111</f>
        <v>3136052</v>
      </c>
      <c r="D3" s="45">
        <f t="shared" ref="D3:D4" si="0">B3-C3</f>
        <v>1301323.2999999998</v>
      </c>
      <c r="E3" s="13" t="str">
        <f t="shared" ref="E3:E4" si="1">IF(D3&gt;0,"له","عليه")</f>
        <v>له</v>
      </c>
    </row>
    <row r="4" spans="1:5" s="6" customFormat="1" ht="69" customHeight="1" thickBot="1" x14ac:dyDescent="0.3">
      <c r="A4" s="49" t="s">
        <v>4</v>
      </c>
      <c r="B4" s="50">
        <f>SUM(B3:B3)</f>
        <v>4437375.3</v>
      </c>
      <c r="C4" s="51">
        <f>SUM(C3:C3)</f>
        <v>3136052</v>
      </c>
      <c r="D4" s="50">
        <f t="shared" si="0"/>
        <v>1301323.2999999998</v>
      </c>
      <c r="E4" s="14" t="str">
        <f t="shared" si="1"/>
        <v>له</v>
      </c>
    </row>
  </sheetData>
  <mergeCells count="1">
    <mergeCell ref="A1:C1"/>
  </mergeCells>
  <printOptions horizontalCentered="1" verticalCentere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N113"/>
  <sheetViews>
    <sheetView showGridLines="0" rightToLeft="1" tabSelected="1" zoomScale="70" zoomScaleNormal="70" workbookViewId="0">
      <pane ySplit="3" topLeftCell="A103" activePane="bottomLeft" state="frozen"/>
      <selection pane="bottomLeft" activeCell="M26" sqref="M26"/>
    </sheetView>
  </sheetViews>
  <sheetFormatPr defaultColWidth="9" defaultRowHeight="15" x14ac:dyDescent="0.25"/>
  <cols>
    <col min="1" max="1" width="12.140625" style="1" customWidth="1"/>
    <col min="2" max="2" width="46.140625" style="1" bestFit="1" customWidth="1"/>
    <col min="3" max="4" width="14.140625" style="1" customWidth="1"/>
    <col min="5" max="5" width="16" style="1" customWidth="1"/>
    <col min="6" max="6" width="17" style="1" customWidth="1"/>
    <col min="7" max="7" width="19.140625" style="2" bestFit="1" customWidth="1"/>
    <col min="8" max="8" width="19.5703125" style="2" customWidth="1"/>
    <col min="9" max="9" width="20.28515625" style="1" customWidth="1"/>
    <col min="10" max="10" width="21.5703125" style="1" customWidth="1"/>
    <col min="11" max="11" width="21.5703125" style="61" customWidth="1"/>
    <col min="12" max="12" width="23.85546875" style="4" bestFit="1" customWidth="1"/>
    <col min="13" max="13" width="23.85546875" style="1" bestFit="1" customWidth="1"/>
    <col min="14" max="14" width="14" style="1" customWidth="1"/>
    <col min="15" max="16384" width="9" style="1"/>
  </cols>
  <sheetData>
    <row r="1" spans="1:14" s="3" customFormat="1" ht="21.75" thickBot="1" x14ac:dyDescent="0.3">
      <c r="A1" s="9" t="s">
        <v>9</v>
      </c>
      <c r="B1" s="9" t="s">
        <v>36</v>
      </c>
      <c r="C1" s="9"/>
      <c r="D1" s="9"/>
      <c r="E1" s="5"/>
      <c r="F1" s="6"/>
      <c r="G1" s="7"/>
      <c r="H1" s="7"/>
      <c r="I1" s="8">
        <v>45244</v>
      </c>
      <c r="J1" s="8"/>
      <c r="K1" s="55"/>
      <c r="L1" s="25"/>
      <c r="M1" s="8"/>
    </row>
    <row r="2" spans="1:14" s="6" customFormat="1" ht="19.5" thickTop="1" x14ac:dyDescent="0.25">
      <c r="A2" s="116" t="s">
        <v>0</v>
      </c>
      <c r="B2" s="63" t="s">
        <v>1</v>
      </c>
      <c r="C2" s="63" t="s">
        <v>29</v>
      </c>
      <c r="D2" s="63" t="s">
        <v>30</v>
      </c>
      <c r="E2" s="118" t="s">
        <v>2</v>
      </c>
      <c r="F2" s="120" t="s">
        <v>3</v>
      </c>
      <c r="G2" s="64"/>
      <c r="H2" s="63"/>
      <c r="I2" s="63" t="s">
        <v>17</v>
      </c>
      <c r="J2" s="65" t="s">
        <v>20</v>
      </c>
      <c r="K2" s="126" t="s">
        <v>31</v>
      </c>
      <c r="L2" s="122" t="s">
        <v>11</v>
      </c>
      <c r="M2" s="124" t="s">
        <v>6</v>
      </c>
    </row>
    <row r="3" spans="1:14" s="6" customFormat="1" ht="57" thickBot="1" x14ac:dyDescent="0.3">
      <c r="A3" s="117"/>
      <c r="B3" s="66" t="s">
        <v>7</v>
      </c>
      <c r="C3" s="66"/>
      <c r="D3" s="66"/>
      <c r="E3" s="119"/>
      <c r="F3" s="121"/>
      <c r="G3" s="67" t="s">
        <v>5</v>
      </c>
      <c r="H3" s="68" t="s">
        <v>12</v>
      </c>
      <c r="I3" s="69" t="s">
        <v>19</v>
      </c>
      <c r="J3" s="70" t="s">
        <v>18</v>
      </c>
      <c r="K3" s="127"/>
      <c r="L3" s="123"/>
      <c r="M3" s="125"/>
    </row>
    <row r="4" spans="1:14" s="3" customFormat="1" ht="19.5" thickTop="1" x14ac:dyDescent="0.25">
      <c r="A4" s="26">
        <v>1</v>
      </c>
      <c r="B4" s="85" t="s">
        <v>13</v>
      </c>
      <c r="C4" s="85" t="s">
        <v>34</v>
      </c>
      <c r="D4" s="85">
        <v>1</v>
      </c>
      <c r="E4" s="85" t="s">
        <v>8</v>
      </c>
      <c r="F4" s="86">
        <v>408</v>
      </c>
      <c r="G4" s="87">
        <v>130</v>
      </c>
      <c r="H4" s="88">
        <f>F4*G4</f>
        <v>53040</v>
      </c>
      <c r="I4" s="89"/>
      <c r="J4" s="89"/>
      <c r="K4" s="90">
        <v>1</v>
      </c>
      <c r="L4" s="88">
        <f>F4*G4</f>
        <v>53040</v>
      </c>
      <c r="M4" s="91"/>
    </row>
    <row r="5" spans="1:14" s="3" customFormat="1" ht="18.75" x14ac:dyDescent="0.25">
      <c r="A5" s="26">
        <v>2</v>
      </c>
      <c r="B5" s="92" t="s">
        <v>14</v>
      </c>
      <c r="C5" s="85" t="s">
        <v>34</v>
      </c>
      <c r="D5" s="93">
        <v>1</v>
      </c>
      <c r="E5" s="92" t="s">
        <v>8</v>
      </c>
      <c r="F5" s="92">
        <v>1283</v>
      </c>
      <c r="G5" s="94">
        <v>250</v>
      </c>
      <c r="H5" s="88">
        <f t="shared" ref="H5:H52" si="0">F5*G5</f>
        <v>320750</v>
      </c>
      <c r="I5" s="95"/>
      <c r="J5" s="96"/>
      <c r="K5" s="90">
        <v>1</v>
      </c>
      <c r="L5" s="88">
        <f t="shared" ref="L5:L52" si="1">F5*G5</f>
        <v>320750</v>
      </c>
      <c r="M5" s="97"/>
    </row>
    <row r="6" spans="1:14" s="3" customFormat="1" ht="18.75" x14ac:dyDescent="0.25">
      <c r="A6" s="26">
        <v>3</v>
      </c>
      <c r="B6" s="98" t="s">
        <v>15</v>
      </c>
      <c r="C6" s="85" t="s">
        <v>34</v>
      </c>
      <c r="D6" s="85">
        <v>1</v>
      </c>
      <c r="E6" s="98" t="s">
        <v>8</v>
      </c>
      <c r="F6" s="99">
        <v>494.3</v>
      </c>
      <c r="G6" s="100">
        <v>450</v>
      </c>
      <c r="H6" s="88">
        <f t="shared" si="0"/>
        <v>222435</v>
      </c>
      <c r="I6" s="101"/>
      <c r="J6" s="88"/>
      <c r="K6" s="90">
        <v>1</v>
      </c>
      <c r="L6" s="88">
        <f t="shared" si="1"/>
        <v>222435</v>
      </c>
      <c r="M6" s="103"/>
    </row>
    <row r="7" spans="1:14" s="3" customFormat="1" ht="18.75" x14ac:dyDescent="0.25">
      <c r="A7" s="26">
        <v>4</v>
      </c>
      <c r="B7" s="92" t="s">
        <v>16</v>
      </c>
      <c r="C7" s="85" t="s">
        <v>34</v>
      </c>
      <c r="D7" s="93">
        <v>2</v>
      </c>
      <c r="E7" s="92" t="s">
        <v>8</v>
      </c>
      <c r="F7" s="92">
        <v>137.5</v>
      </c>
      <c r="G7" s="94">
        <v>470</v>
      </c>
      <c r="H7" s="88">
        <f t="shared" si="0"/>
        <v>64625</v>
      </c>
      <c r="I7" s="104"/>
      <c r="J7" s="105"/>
      <c r="K7" s="90">
        <v>1</v>
      </c>
      <c r="L7" s="88">
        <f t="shared" si="1"/>
        <v>64625</v>
      </c>
      <c r="M7" s="97"/>
      <c r="N7" s="18"/>
    </row>
    <row r="8" spans="1:14" s="3" customFormat="1" ht="18.75" x14ac:dyDescent="0.25">
      <c r="A8" s="26">
        <v>5</v>
      </c>
      <c r="B8" s="99" t="s">
        <v>33</v>
      </c>
      <c r="C8" s="85" t="s">
        <v>34</v>
      </c>
      <c r="D8" s="93">
        <v>4</v>
      </c>
      <c r="E8" s="92" t="s">
        <v>8</v>
      </c>
      <c r="F8" s="92">
        <v>222.4</v>
      </c>
      <c r="G8" s="94">
        <v>570</v>
      </c>
      <c r="H8" s="88">
        <f t="shared" si="0"/>
        <v>126768</v>
      </c>
      <c r="I8" s="104"/>
      <c r="J8" s="105"/>
      <c r="K8" s="90">
        <v>1</v>
      </c>
      <c r="L8" s="88">
        <f t="shared" si="1"/>
        <v>126768</v>
      </c>
      <c r="M8" s="97"/>
      <c r="N8" s="62"/>
    </row>
    <row r="9" spans="1:14" s="3" customFormat="1" ht="18.75" x14ac:dyDescent="0.25">
      <c r="A9" s="26">
        <v>6</v>
      </c>
      <c r="B9" s="99" t="s">
        <v>32</v>
      </c>
      <c r="C9" s="85" t="s">
        <v>34</v>
      </c>
      <c r="D9" s="93">
        <v>4</v>
      </c>
      <c r="E9" s="92" t="s">
        <v>8</v>
      </c>
      <c r="F9" s="92">
        <v>317.18</v>
      </c>
      <c r="G9" s="94">
        <v>640</v>
      </c>
      <c r="H9" s="88">
        <f t="shared" si="0"/>
        <v>202995.20000000001</v>
      </c>
      <c r="I9" s="104"/>
      <c r="J9" s="105"/>
      <c r="K9" s="90">
        <v>1</v>
      </c>
      <c r="L9" s="88">
        <f t="shared" si="1"/>
        <v>202995.20000000001</v>
      </c>
      <c r="M9" s="97"/>
      <c r="N9" s="62"/>
    </row>
    <row r="10" spans="1:14" s="3" customFormat="1" ht="18.75" x14ac:dyDescent="0.25">
      <c r="A10" s="26">
        <v>7</v>
      </c>
      <c r="B10" s="99" t="s">
        <v>42</v>
      </c>
      <c r="C10" s="93" t="s">
        <v>34</v>
      </c>
      <c r="D10" s="93">
        <v>5</v>
      </c>
      <c r="E10" s="92" t="s">
        <v>8</v>
      </c>
      <c r="F10" s="92">
        <v>283.42</v>
      </c>
      <c r="G10" s="94">
        <v>660</v>
      </c>
      <c r="H10" s="88">
        <f t="shared" si="0"/>
        <v>187057.2</v>
      </c>
      <c r="I10" s="104"/>
      <c r="J10" s="105"/>
      <c r="K10" s="90">
        <v>1</v>
      </c>
      <c r="L10" s="88">
        <f>F10*G10</f>
        <v>187057.2</v>
      </c>
      <c r="M10" s="97"/>
      <c r="N10" s="62"/>
    </row>
    <row r="11" spans="1:14" s="3" customFormat="1" ht="18.75" x14ac:dyDescent="0.25">
      <c r="A11" s="26"/>
      <c r="B11" s="99" t="s">
        <v>47</v>
      </c>
      <c r="C11" s="93" t="s">
        <v>34</v>
      </c>
      <c r="D11" s="93">
        <v>6</v>
      </c>
      <c r="E11" s="92" t="s">
        <v>8</v>
      </c>
      <c r="F11" s="92">
        <v>283.42</v>
      </c>
      <c r="G11" s="94">
        <v>680</v>
      </c>
      <c r="H11" s="88">
        <f t="shared" si="0"/>
        <v>192725.6</v>
      </c>
      <c r="I11" s="104"/>
      <c r="J11" s="105"/>
      <c r="K11" s="90">
        <v>1</v>
      </c>
      <c r="L11" s="88">
        <f t="shared" si="1"/>
        <v>192725.6</v>
      </c>
      <c r="M11" s="97"/>
      <c r="N11" s="62"/>
    </row>
    <row r="12" spans="1:14" s="3" customFormat="1" ht="18.75" x14ac:dyDescent="0.25">
      <c r="A12" s="26"/>
      <c r="B12" s="99" t="s">
        <v>50</v>
      </c>
      <c r="C12" s="93" t="s">
        <v>34</v>
      </c>
      <c r="D12" s="93">
        <v>7</v>
      </c>
      <c r="E12" s="92" t="s">
        <v>8</v>
      </c>
      <c r="F12" s="92">
        <v>283.39999999999998</v>
      </c>
      <c r="G12" s="94">
        <v>750</v>
      </c>
      <c r="H12" s="88">
        <f t="shared" si="0"/>
        <v>212549.99999999997</v>
      </c>
      <c r="I12" s="104"/>
      <c r="J12" s="105"/>
      <c r="K12" s="90">
        <v>1</v>
      </c>
      <c r="L12" s="88">
        <f t="shared" si="1"/>
        <v>212549.99999999997</v>
      </c>
      <c r="M12" s="110">
        <v>45901</v>
      </c>
      <c r="N12" s="62"/>
    </row>
    <row r="13" spans="1:14" s="3" customFormat="1" ht="18.75" x14ac:dyDescent="0.25">
      <c r="A13" s="26">
        <v>8</v>
      </c>
      <c r="B13" s="98" t="s">
        <v>13</v>
      </c>
      <c r="C13" s="98" t="s">
        <v>35</v>
      </c>
      <c r="D13" s="98">
        <v>4</v>
      </c>
      <c r="E13" s="98" t="s">
        <v>8</v>
      </c>
      <c r="F13" s="99">
        <v>432</v>
      </c>
      <c r="G13" s="100">
        <v>180</v>
      </c>
      <c r="H13" s="88">
        <f t="shared" si="0"/>
        <v>77760</v>
      </c>
      <c r="I13" s="106"/>
      <c r="J13" s="88"/>
      <c r="K13" s="102"/>
      <c r="L13" s="88">
        <f t="shared" si="1"/>
        <v>77760</v>
      </c>
      <c r="M13" s="103"/>
    </row>
    <row r="14" spans="1:14" s="19" customFormat="1" ht="18.75" x14ac:dyDescent="0.25">
      <c r="A14" s="26">
        <v>9</v>
      </c>
      <c r="B14" s="99" t="s">
        <v>14</v>
      </c>
      <c r="C14" s="98" t="s">
        <v>35</v>
      </c>
      <c r="D14" s="98">
        <v>4</v>
      </c>
      <c r="E14" s="98" t="s">
        <v>8</v>
      </c>
      <c r="F14" s="99">
        <v>2318</v>
      </c>
      <c r="G14" s="100">
        <v>350</v>
      </c>
      <c r="H14" s="88">
        <f t="shared" si="0"/>
        <v>811300</v>
      </c>
      <c r="I14" s="107"/>
      <c r="J14" s="88"/>
      <c r="K14" s="102"/>
      <c r="L14" s="88">
        <f t="shared" si="1"/>
        <v>811300</v>
      </c>
      <c r="M14" s="103"/>
    </row>
    <row r="15" spans="1:14" s="19" customFormat="1" ht="18.75" x14ac:dyDescent="0.25">
      <c r="A15" s="26">
        <v>10</v>
      </c>
      <c r="B15" s="98" t="s">
        <v>15</v>
      </c>
      <c r="C15" s="98" t="s">
        <v>35</v>
      </c>
      <c r="D15" s="98">
        <v>4</v>
      </c>
      <c r="E15" s="98" t="s">
        <v>8</v>
      </c>
      <c r="F15" s="99">
        <v>770.6</v>
      </c>
      <c r="G15" s="100">
        <v>550</v>
      </c>
      <c r="H15" s="88">
        <f t="shared" si="0"/>
        <v>423830</v>
      </c>
      <c r="I15" s="107"/>
      <c r="J15" s="108"/>
      <c r="K15" s="102">
        <v>1</v>
      </c>
      <c r="L15" s="88">
        <f t="shared" si="1"/>
        <v>423830</v>
      </c>
      <c r="M15" s="103"/>
    </row>
    <row r="16" spans="1:14" s="19" customFormat="1" ht="18.75" x14ac:dyDescent="0.25">
      <c r="A16" s="26">
        <v>11</v>
      </c>
      <c r="B16" s="92" t="s">
        <v>16</v>
      </c>
      <c r="C16" s="98" t="s">
        <v>35</v>
      </c>
      <c r="D16" s="98">
        <v>4</v>
      </c>
      <c r="E16" s="98" t="s">
        <v>8</v>
      </c>
      <c r="F16" s="99">
        <v>532</v>
      </c>
      <c r="G16" s="100">
        <v>570</v>
      </c>
      <c r="H16" s="88">
        <f t="shared" si="0"/>
        <v>303240</v>
      </c>
      <c r="I16" s="107"/>
      <c r="J16" s="88"/>
      <c r="K16" s="102">
        <v>1</v>
      </c>
      <c r="L16" s="88">
        <f t="shared" si="1"/>
        <v>303240</v>
      </c>
      <c r="M16" s="103"/>
    </row>
    <row r="17" spans="1:13" s="19" customFormat="1" ht="18.75" x14ac:dyDescent="0.25">
      <c r="A17" s="26">
        <v>12</v>
      </c>
      <c r="B17" s="99" t="s">
        <v>32</v>
      </c>
      <c r="C17" s="98" t="s">
        <v>35</v>
      </c>
      <c r="D17" s="98">
        <v>4</v>
      </c>
      <c r="E17" s="98" t="s">
        <v>8</v>
      </c>
      <c r="F17" s="99">
        <v>482.51</v>
      </c>
      <c r="G17" s="100">
        <v>640</v>
      </c>
      <c r="H17" s="88">
        <f t="shared" si="0"/>
        <v>308806.40000000002</v>
      </c>
      <c r="I17" s="107"/>
      <c r="J17" s="88"/>
      <c r="K17" s="102">
        <v>1</v>
      </c>
      <c r="L17" s="88">
        <f t="shared" si="1"/>
        <v>308806.40000000002</v>
      </c>
      <c r="M17" s="103"/>
    </row>
    <row r="18" spans="1:13" s="19" customFormat="1" ht="18.75" x14ac:dyDescent="0.25">
      <c r="A18" s="26">
        <v>13</v>
      </c>
      <c r="B18" s="99" t="s">
        <v>43</v>
      </c>
      <c r="C18" s="98" t="s">
        <v>35</v>
      </c>
      <c r="D18" s="99">
        <v>5</v>
      </c>
      <c r="E18" s="98" t="s">
        <v>8</v>
      </c>
      <c r="F18" s="99">
        <v>433.31</v>
      </c>
      <c r="G18" s="100">
        <v>660</v>
      </c>
      <c r="H18" s="88">
        <f t="shared" si="0"/>
        <v>285984.59999999998</v>
      </c>
      <c r="I18" s="107"/>
      <c r="J18" s="88"/>
      <c r="K18" s="102">
        <v>1</v>
      </c>
      <c r="L18" s="88">
        <f t="shared" si="1"/>
        <v>285984.59999999998</v>
      </c>
      <c r="M18" s="103"/>
    </row>
    <row r="19" spans="1:13" s="19" customFormat="1" ht="18.75" x14ac:dyDescent="0.25">
      <c r="A19" s="26">
        <v>14</v>
      </c>
      <c r="B19" s="99" t="s">
        <v>47</v>
      </c>
      <c r="C19" s="98" t="s">
        <v>35</v>
      </c>
      <c r="D19" s="99">
        <v>6</v>
      </c>
      <c r="E19" s="98" t="s">
        <v>8</v>
      </c>
      <c r="F19" s="99">
        <v>433.31</v>
      </c>
      <c r="G19" s="100">
        <v>680</v>
      </c>
      <c r="H19" s="88">
        <f t="shared" si="0"/>
        <v>294650.8</v>
      </c>
      <c r="I19" s="107"/>
      <c r="J19" s="88"/>
      <c r="K19" s="102">
        <v>1</v>
      </c>
      <c r="L19" s="88">
        <f t="shared" si="1"/>
        <v>294650.8</v>
      </c>
      <c r="M19" s="103"/>
    </row>
    <row r="20" spans="1:13" s="19" customFormat="1" ht="18.75" x14ac:dyDescent="0.25">
      <c r="A20" s="26"/>
      <c r="B20" s="99" t="s">
        <v>50</v>
      </c>
      <c r="C20" s="98" t="s">
        <v>35</v>
      </c>
      <c r="D20" s="99">
        <v>7</v>
      </c>
      <c r="E20" s="98" t="s">
        <v>8</v>
      </c>
      <c r="F20" s="99">
        <v>433.31</v>
      </c>
      <c r="G20" s="100">
        <v>750</v>
      </c>
      <c r="H20" s="88">
        <f t="shared" si="0"/>
        <v>324982.5</v>
      </c>
      <c r="I20" s="107"/>
      <c r="J20" s="88"/>
      <c r="K20" s="102">
        <v>1</v>
      </c>
      <c r="L20" s="88">
        <f t="shared" si="1"/>
        <v>324982.5</v>
      </c>
      <c r="M20" s="111">
        <v>45911</v>
      </c>
    </row>
    <row r="21" spans="1:13" s="19" customFormat="1" ht="18.75" x14ac:dyDescent="0.25">
      <c r="A21" s="26">
        <v>15</v>
      </c>
      <c r="B21" s="99" t="s">
        <v>49</v>
      </c>
      <c r="C21" s="98" t="s">
        <v>35</v>
      </c>
      <c r="D21" s="99">
        <v>4</v>
      </c>
      <c r="E21" s="99"/>
      <c r="F21" s="99">
        <v>3</v>
      </c>
      <c r="G21" s="100">
        <v>350</v>
      </c>
      <c r="H21" s="88">
        <f t="shared" si="0"/>
        <v>1050</v>
      </c>
      <c r="I21" s="107"/>
      <c r="J21" s="88"/>
      <c r="K21" s="102"/>
      <c r="L21" s="88">
        <f t="shared" si="1"/>
        <v>1050</v>
      </c>
      <c r="M21" s="103"/>
    </row>
    <row r="22" spans="1:13" s="19" customFormat="1" ht="18.75" x14ac:dyDescent="0.25">
      <c r="A22" s="26">
        <v>16</v>
      </c>
      <c r="B22" s="99" t="s">
        <v>37</v>
      </c>
      <c r="C22" s="98" t="s">
        <v>35</v>
      </c>
      <c r="D22" s="99">
        <v>4</v>
      </c>
      <c r="E22" s="99"/>
      <c r="F22" s="99">
        <v>8</v>
      </c>
      <c r="G22" s="100">
        <v>450</v>
      </c>
      <c r="H22" s="88">
        <f t="shared" si="0"/>
        <v>3600</v>
      </c>
      <c r="I22" s="107"/>
      <c r="J22" s="88"/>
      <c r="K22" s="102"/>
      <c r="L22" s="88">
        <f t="shared" si="1"/>
        <v>3600</v>
      </c>
      <c r="M22" s="103"/>
    </row>
    <row r="23" spans="1:13" s="19" customFormat="1" ht="18.75" x14ac:dyDescent="0.25">
      <c r="A23" s="26">
        <v>17</v>
      </c>
      <c r="B23" s="99" t="s">
        <v>38</v>
      </c>
      <c r="C23" s="98" t="s">
        <v>35</v>
      </c>
      <c r="D23" s="99">
        <v>4</v>
      </c>
      <c r="E23" s="99"/>
      <c r="F23" s="99">
        <v>4</v>
      </c>
      <c r="G23" s="100">
        <v>350</v>
      </c>
      <c r="H23" s="88">
        <f t="shared" si="0"/>
        <v>1400</v>
      </c>
      <c r="I23" s="107"/>
      <c r="J23" s="88"/>
      <c r="K23" s="102"/>
      <c r="L23" s="88">
        <f t="shared" si="1"/>
        <v>1400</v>
      </c>
      <c r="M23" s="103"/>
    </row>
    <row r="24" spans="1:13" s="19" customFormat="1" ht="18.75" x14ac:dyDescent="0.25">
      <c r="A24" s="26">
        <v>18</v>
      </c>
      <c r="B24" s="99" t="s">
        <v>44</v>
      </c>
      <c r="C24" s="98" t="s">
        <v>35</v>
      </c>
      <c r="D24" s="99">
        <v>5</v>
      </c>
      <c r="E24" s="99"/>
      <c r="F24" s="99">
        <v>1</v>
      </c>
      <c r="G24" s="100">
        <v>2450</v>
      </c>
      <c r="H24" s="88">
        <f t="shared" si="0"/>
        <v>2450</v>
      </c>
      <c r="I24" s="107"/>
      <c r="J24" s="88"/>
      <c r="K24" s="102"/>
      <c r="L24" s="88">
        <f t="shared" si="1"/>
        <v>2450</v>
      </c>
      <c r="M24" s="103"/>
    </row>
    <row r="25" spans="1:13" s="19" customFormat="1" ht="18.75" x14ac:dyDescent="0.25">
      <c r="A25" s="26"/>
      <c r="B25" s="99" t="s">
        <v>48</v>
      </c>
      <c r="C25" s="98" t="s">
        <v>35</v>
      </c>
      <c r="D25" s="99">
        <v>6</v>
      </c>
      <c r="E25" s="99"/>
      <c r="F25" s="99">
        <v>1</v>
      </c>
      <c r="G25" s="100">
        <v>2450</v>
      </c>
      <c r="H25" s="88">
        <f t="shared" si="0"/>
        <v>2450</v>
      </c>
      <c r="I25" s="107"/>
      <c r="J25" s="88"/>
      <c r="K25" s="102"/>
      <c r="L25" s="88">
        <f t="shared" si="1"/>
        <v>2450</v>
      </c>
      <c r="M25" s="111">
        <v>45901</v>
      </c>
    </row>
    <row r="26" spans="1:13" s="19" customFormat="1" ht="18.75" x14ac:dyDescent="0.25">
      <c r="A26" s="26"/>
      <c r="B26" s="99" t="s">
        <v>51</v>
      </c>
      <c r="C26" s="98" t="s">
        <v>35</v>
      </c>
      <c r="D26" s="99">
        <v>7</v>
      </c>
      <c r="E26" s="99"/>
      <c r="F26" s="99">
        <v>1</v>
      </c>
      <c r="G26" s="100">
        <v>2450</v>
      </c>
      <c r="H26" s="88">
        <f t="shared" si="0"/>
        <v>2450</v>
      </c>
      <c r="I26" s="107"/>
      <c r="J26" s="88"/>
      <c r="K26" s="102"/>
      <c r="L26" s="88">
        <f t="shared" si="1"/>
        <v>2450</v>
      </c>
      <c r="M26" s="111">
        <v>45911</v>
      </c>
    </row>
    <row r="27" spans="1:13" s="19" customFormat="1" ht="18.75" x14ac:dyDescent="0.25">
      <c r="A27" s="26">
        <v>19</v>
      </c>
      <c r="B27" s="99" t="s">
        <v>39</v>
      </c>
      <c r="C27" s="98" t="s">
        <v>34</v>
      </c>
      <c r="D27" s="99">
        <v>4</v>
      </c>
      <c r="E27" s="99"/>
      <c r="F27" s="99">
        <v>3</v>
      </c>
      <c r="G27" s="100">
        <v>350</v>
      </c>
      <c r="H27" s="88">
        <f t="shared" si="0"/>
        <v>1050</v>
      </c>
      <c r="I27" s="107"/>
      <c r="J27" s="88"/>
      <c r="K27" s="102"/>
      <c r="L27" s="88">
        <f t="shared" si="1"/>
        <v>1050</v>
      </c>
      <c r="M27" s="103"/>
    </row>
    <row r="28" spans="1:13" s="19" customFormat="1" ht="18.75" x14ac:dyDescent="0.25">
      <c r="A28" s="26">
        <v>20</v>
      </c>
      <c r="B28" s="99" t="s">
        <v>40</v>
      </c>
      <c r="C28" s="98" t="s">
        <v>34</v>
      </c>
      <c r="D28" s="99">
        <v>4</v>
      </c>
      <c r="E28" s="99"/>
      <c r="F28" s="99">
        <v>1.5</v>
      </c>
      <c r="G28" s="100">
        <v>450</v>
      </c>
      <c r="H28" s="88">
        <f t="shared" si="0"/>
        <v>675</v>
      </c>
      <c r="I28" s="107"/>
      <c r="J28" s="88"/>
      <c r="K28" s="102"/>
      <c r="L28" s="88">
        <f t="shared" si="1"/>
        <v>675</v>
      </c>
      <c r="M28" s="103"/>
    </row>
    <row r="29" spans="1:13" s="19" customFormat="1" ht="18.75" x14ac:dyDescent="0.25">
      <c r="A29" s="26">
        <v>21</v>
      </c>
      <c r="B29" s="99" t="s">
        <v>38</v>
      </c>
      <c r="C29" s="98" t="s">
        <v>34</v>
      </c>
      <c r="D29" s="99">
        <v>4</v>
      </c>
      <c r="E29" s="99"/>
      <c r="F29" s="99">
        <v>4</v>
      </c>
      <c r="G29" s="100">
        <v>350</v>
      </c>
      <c r="H29" s="88">
        <f t="shared" si="0"/>
        <v>1400</v>
      </c>
      <c r="I29" s="107"/>
      <c r="J29" s="88"/>
      <c r="K29" s="102"/>
      <c r="L29" s="88">
        <f t="shared" si="1"/>
        <v>1400</v>
      </c>
      <c r="M29" s="103"/>
    </row>
    <row r="30" spans="1:13" s="19" customFormat="1" ht="18.75" x14ac:dyDescent="0.25">
      <c r="A30" s="26">
        <v>22</v>
      </c>
      <c r="B30" s="99" t="s">
        <v>44</v>
      </c>
      <c r="C30" s="98" t="s">
        <v>34</v>
      </c>
      <c r="D30" s="99">
        <v>5</v>
      </c>
      <c r="E30" s="99"/>
      <c r="F30" s="99">
        <v>1</v>
      </c>
      <c r="G30" s="100">
        <v>2450</v>
      </c>
      <c r="H30" s="88">
        <f t="shared" si="0"/>
        <v>2450</v>
      </c>
      <c r="I30" s="107"/>
      <c r="J30" s="88"/>
      <c r="K30" s="102"/>
      <c r="L30" s="88">
        <f t="shared" si="1"/>
        <v>2450</v>
      </c>
      <c r="M30" s="103"/>
    </row>
    <row r="31" spans="1:13" s="19" customFormat="1" ht="18.75" x14ac:dyDescent="0.25">
      <c r="A31" s="26">
        <v>23</v>
      </c>
      <c r="B31" s="99" t="s">
        <v>48</v>
      </c>
      <c r="C31" s="98" t="s">
        <v>34</v>
      </c>
      <c r="D31" s="99">
        <v>6</v>
      </c>
      <c r="E31" s="99"/>
      <c r="F31" s="99">
        <v>1</v>
      </c>
      <c r="G31" s="100">
        <v>2450</v>
      </c>
      <c r="H31" s="88">
        <f t="shared" si="0"/>
        <v>2450</v>
      </c>
      <c r="I31" s="107"/>
      <c r="J31" s="88"/>
      <c r="K31" s="102"/>
      <c r="L31" s="88">
        <f t="shared" si="1"/>
        <v>2450</v>
      </c>
      <c r="M31" s="103"/>
    </row>
    <row r="32" spans="1:13" s="19" customFormat="1" ht="18.75" x14ac:dyDescent="0.25">
      <c r="A32" s="26">
        <v>24</v>
      </c>
      <c r="B32" s="99" t="s">
        <v>51</v>
      </c>
      <c r="C32" s="98" t="s">
        <v>34</v>
      </c>
      <c r="D32" s="99">
        <v>7</v>
      </c>
      <c r="E32" s="99"/>
      <c r="F32" s="99">
        <v>1</v>
      </c>
      <c r="G32" s="100">
        <v>2450</v>
      </c>
      <c r="H32" s="88">
        <f t="shared" si="0"/>
        <v>2450</v>
      </c>
      <c r="I32" s="107"/>
      <c r="J32" s="88"/>
      <c r="K32" s="102"/>
      <c r="L32" s="88">
        <f t="shared" si="1"/>
        <v>2450</v>
      </c>
      <c r="M32" s="111">
        <v>45901</v>
      </c>
    </row>
    <row r="33" spans="1:13" s="19" customFormat="1" ht="18.75" x14ac:dyDescent="0.25">
      <c r="A33" s="26">
        <v>25</v>
      </c>
      <c r="B33" s="99"/>
      <c r="C33" s="98"/>
      <c r="D33" s="99"/>
      <c r="E33" s="99"/>
      <c r="F33" s="99"/>
      <c r="G33" s="100"/>
      <c r="H33" s="88">
        <f t="shared" si="0"/>
        <v>0</v>
      </c>
      <c r="I33" s="107"/>
      <c r="J33" s="88"/>
      <c r="K33" s="102"/>
      <c r="L33" s="88">
        <f t="shared" si="1"/>
        <v>0</v>
      </c>
      <c r="M33" s="103"/>
    </row>
    <row r="34" spans="1:13" s="19" customFormat="1" ht="18.75" x14ac:dyDescent="0.25">
      <c r="A34" s="26">
        <v>26</v>
      </c>
      <c r="B34" s="99"/>
      <c r="C34" s="98"/>
      <c r="D34" s="99"/>
      <c r="E34" s="99"/>
      <c r="F34" s="99"/>
      <c r="G34" s="100"/>
      <c r="H34" s="88">
        <f t="shared" si="0"/>
        <v>0</v>
      </c>
      <c r="I34" s="107"/>
      <c r="J34" s="88"/>
      <c r="K34" s="102"/>
      <c r="L34" s="88">
        <f t="shared" si="1"/>
        <v>0</v>
      </c>
      <c r="M34" s="103"/>
    </row>
    <row r="35" spans="1:13" s="19" customFormat="1" ht="18.75" x14ac:dyDescent="0.25">
      <c r="A35" s="26">
        <v>27</v>
      </c>
      <c r="B35" s="99"/>
      <c r="C35" s="98"/>
      <c r="D35" s="99"/>
      <c r="E35" s="99"/>
      <c r="F35" s="99"/>
      <c r="G35" s="100"/>
      <c r="H35" s="88">
        <f t="shared" si="0"/>
        <v>0</v>
      </c>
      <c r="I35" s="107"/>
      <c r="J35" s="88"/>
      <c r="K35" s="102"/>
      <c r="L35" s="88">
        <f t="shared" si="1"/>
        <v>0</v>
      </c>
      <c r="M35" s="103"/>
    </row>
    <row r="36" spans="1:13" s="19" customFormat="1" ht="18.75" x14ac:dyDescent="0.25">
      <c r="A36" s="26">
        <v>28</v>
      </c>
      <c r="B36" s="99"/>
      <c r="C36" s="98"/>
      <c r="D36" s="99"/>
      <c r="E36" s="99"/>
      <c r="F36" s="99"/>
      <c r="G36" s="100"/>
      <c r="H36" s="88">
        <f t="shared" si="0"/>
        <v>0</v>
      </c>
      <c r="I36" s="107"/>
      <c r="J36" s="88"/>
      <c r="K36" s="102"/>
      <c r="L36" s="88">
        <f t="shared" si="1"/>
        <v>0</v>
      </c>
      <c r="M36" s="103"/>
    </row>
    <row r="37" spans="1:13" s="19" customFormat="1" ht="18.75" x14ac:dyDescent="0.25">
      <c r="A37" s="26">
        <v>29</v>
      </c>
      <c r="B37" s="99"/>
      <c r="C37" s="98"/>
      <c r="D37" s="99"/>
      <c r="E37" s="99"/>
      <c r="F37" s="99"/>
      <c r="G37" s="100"/>
      <c r="H37" s="88">
        <f t="shared" si="0"/>
        <v>0</v>
      </c>
      <c r="I37" s="107"/>
      <c r="J37" s="88"/>
      <c r="K37" s="102"/>
      <c r="L37" s="88">
        <f t="shared" si="1"/>
        <v>0</v>
      </c>
      <c r="M37" s="103"/>
    </row>
    <row r="38" spans="1:13" s="19" customFormat="1" ht="18.75" x14ac:dyDescent="0.25">
      <c r="A38" s="26">
        <v>30</v>
      </c>
      <c r="B38" s="99"/>
      <c r="C38" s="98"/>
      <c r="D38" s="99"/>
      <c r="E38" s="99"/>
      <c r="F38" s="99"/>
      <c r="G38" s="100"/>
      <c r="H38" s="88">
        <f t="shared" si="0"/>
        <v>0</v>
      </c>
      <c r="I38" s="107"/>
      <c r="J38" s="88"/>
      <c r="K38" s="102"/>
      <c r="L38" s="88">
        <f t="shared" si="1"/>
        <v>0</v>
      </c>
      <c r="M38" s="103"/>
    </row>
    <row r="39" spans="1:13" s="19" customFormat="1" ht="18.75" x14ac:dyDescent="0.25">
      <c r="A39" s="26">
        <v>31</v>
      </c>
      <c r="B39" s="99"/>
      <c r="C39" s="98"/>
      <c r="D39" s="99"/>
      <c r="E39" s="99"/>
      <c r="F39" s="99"/>
      <c r="G39" s="100"/>
      <c r="H39" s="88">
        <f t="shared" si="0"/>
        <v>0</v>
      </c>
      <c r="I39" s="107"/>
      <c r="J39" s="88"/>
      <c r="K39" s="102"/>
      <c r="L39" s="88">
        <f t="shared" si="1"/>
        <v>0</v>
      </c>
      <c r="M39" s="103"/>
    </row>
    <row r="40" spans="1:13" s="19" customFormat="1" ht="18.75" x14ac:dyDescent="0.25">
      <c r="A40" s="26">
        <v>32</v>
      </c>
      <c r="B40" s="99"/>
      <c r="C40" s="98"/>
      <c r="D40" s="99"/>
      <c r="E40" s="99"/>
      <c r="F40" s="99"/>
      <c r="G40" s="100"/>
      <c r="H40" s="88">
        <f t="shared" si="0"/>
        <v>0</v>
      </c>
      <c r="I40" s="107"/>
      <c r="J40" s="88"/>
      <c r="K40" s="102"/>
      <c r="L40" s="88">
        <f t="shared" si="1"/>
        <v>0</v>
      </c>
      <c r="M40" s="103"/>
    </row>
    <row r="41" spans="1:13" s="19" customFormat="1" ht="18.75" x14ac:dyDescent="0.25">
      <c r="A41" s="26">
        <v>33</v>
      </c>
      <c r="B41" s="99"/>
      <c r="C41" s="98"/>
      <c r="D41" s="99"/>
      <c r="E41" s="99"/>
      <c r="F41" s="99"/>
      <c r="G41" s="100"/>
      <c r="H41" s="88">
        <f t="shared" si="0"/>
        <v>0</v>
      </c>
      <c r="I41" s="107"/>
      <c r="J41" s="88"/>
      <c r="K41" s="102"/>
      <c r="L41" s="88">
        <f t="shared" si="1"/>
        <v>0</v>
      </c>
      <c r="M41" s="103"/>
    </row>
    <row r="42" spans="1:13" s="19" customFormat="1" ht="18.75" x14ac:dyDescent="0.25">
      <c r="A42" s="26">
        <v>34</v>
      </c>
      <c r="B42" s="99"/>
      <c r="C42" s="98"/>
      <c r="D42" s="99"/>
      <c r="E42" s="99"/>
      <c r="F42" s="99"/>
      <c r="G42" s="100"/>
      <c r="H42" s="88">
        <f t="shared" si="0"/>
        <v>0</v>
      </c>
      <c r="I42" s="107"/>
      <c r="J42" s="88"/>
      <c r="K42" s="102"/>
      <c r="L42" s="88">
        <f t="shared" si="1"/>
        <v>0</v>
      </c>
      <c r="M42" s="103"/>
    </row>
    <row r="43" spans="1:13" s="19" customFormat="1" ht="18.75" x14ac:dyDescent="0.25">
      <c r="A43" s="26">
        <v>35</v>
      </c>
      <c r="B43" s="99"/>
      <c r="C43" s="98"/>
      <c r="D43" s="99"/>
      <c r="E43" s="99"/>
      <c r="F43" s="99"/>
      <c r="G43" s="100"/>
      <c r="H43" s="88">
        <f t="shared" si="0"/>
        <v>0</v>
      </c>
      <c r="I43" s="107"/>
      <c r="J43" s="88"/>
      <c r="K43" s="102"/>
      <c r="L43" s="88">
        <f t="shared" si="1"/>
        <v>0</v>
      </c>
      <c r="M43" s="103"/>
    </row>
    <row r="44" spans="1:13" s="19" customFormat="1" ht="18.75" x14ac:dyDescent="0.25">
      <c r="A44" s="26">
        <v>36</v>
      </c>
      <c r="B44" s="99"/>
      <c r="C44" s="98"/>
      <c r="D44" s="99"/>
      <c r="E44" s="99"/>
      <c r="F44" s="99"/>
      <c r="G44" s="100"/>
      <c r="H44" s="88">
        <f t="shared" si="0"/>
        <v>0</v>
      </c>
      <c r="I44" s="107"/>
      <c r="J44" s="88"/>
      <c r="K44" s="102"/>
      <c r="L44" s="88">
        <f t="shared" si="1"/>
        <v>0</v>
      </c>
      <c r="M44" s="103"/>
    </row>
    <row r="45" spans="1:13" s="19" customFormat="1" ht="18.75" x14ac:dyDescent="0.25">
      <c r="A45" s="26">
        <v>37</v>
      </c>
      <c r="B45" s="99"/>
      <c r="C45" s="98"/>
      <c r="D45" s="99"/>
      <c r="E45" s="99"/>
      <c r="F45" s="99"/>
      <c r="G45" s="100"/>
      <c r="H45" s="88">
        <f t="shared" si="0"/>
        <v>0</v>
      </c>
      <c r="I45" s="107"/>
      <c r="J45" s="88"/>
      <c r="K45" s="102"/>
      <c r="L45" s="88">
        <f t="shared" si="1"/>
        <v>0</v>
      </c>
      <c r="M45" s="103"/>
    </row>
    <row r="46" spans="1:13" s="19" customFormat="1" ht="18.75" x14ac:dyDescent="0.25">
      <c r="A46" s="26">
        <v>38</v>
      </c>
      <c r="B46" s="99"/>
      <c r="C46" s="98"/>
      <c r="D46" s="99"/>
      <c r="E46" s="99"/>
      <c r="F46" s="99"/>
      <c r="G46" s="100"/>
      <c r="H46" s="88">
        <f t="shared" si="0"/>
        <v>0</v>
      </c>
      <c r="I46" s="107"/>
      <c r="J46" s="88"/>
      <c r="K46" s="102"/>
      <c r="L46" s="88">
        <f t="shared" si="1"/>
        <v>0</v>
      </c>
      <c r="M46" s="103"/>
    </row>
    <row r="47" spans="1:13" s="19" customFormat="1" ht="18.75" x14ac:dyDescent="0.25">
      <c r="A47" s="26">
        <v>39</v>
      </c>
      <c r="B47" s="99"/>
      <c r="C47" s="98"/>
      <c r="D47" s="99"/>
      <c r="E47" s="99"/>
      <c r="F47" s="99"/>
      <c r="G47" s="100"/>
      <c r="H47" s="88">
        <f t="shared" si="0"/>
        <v>0</v>
      </c>
      <c r="I47" s="107"/>
      <c r="J47" s="88"/>
      <c r="K47" s="102"/>
      <c r="L47" s="88">
        <f t="shared" si="1"/>
        <v>0</v>
      </c>
      <c r="M47" s="103"/>
    </row>
    <row r="48" spans="1:13" s="19" customFormat="1" ht="18.75" x14ac:dyDescent="0.25">
      <c r="A48" s="26">
        <v>40</v>
      </c>
      <c r="B48" s="99"/>
      <c r="C48" s="98"/>
      <c r="D48" s="99"/>
      <c r="E48" s="99"/>
      <c r="F48" s="99"/>
      <c r="G48" s="100"/>
      <c r="H48" s="88">
        <f t="shared" si="0"/>
        <v>0</v>
      </c>
      <c r="I48" s="107"/>
      <c r="J48" s="88"/>
      <c r="K48" s="102"/>
      <c r="L48" s="88">
        <f t="shared" si="1"/>
        <v>0</v>
      </c>
      <c r="M48" s="103"/>
    </row>
    <row r="49" spans="1:13" s="19" customFormat="1" ht="18.75" x14ac:dyDescent="0.25">
      <c r="A49" s="26">
        <v>41</v>
      </c>
      <c r="B49" s="99"/>
      <c r="C49" s="98"/>
      <c r="D49" s="99"/>
      <c r="E49" s="99"/>
      <c r="F49" s="99"/>
      <c r="G49" s="100"/>
      <c r="H49" s="88">
        <f t="shared" si="0"/>
        <v>0</v>
      </c>
      <c r="I49" s="107"/>
      <c r="J49" s="88"/>
      <c r="K49" s="102"/>
      <c r="L49" s="88">
        <f t="shared" si="1"/>
        <v>0</v>
      </c>
      <c r="M49" s="103"/>
    </row>
    <row r="50" spans="1:13" s="19" customFormat="1" ht="18.75" x14ac:dyDescent="0.25">
      <c r="A50" s="26">
        <v>42</v>
      </c>
      <c r="B50" s="99"/>
      <c r="C50" s="98"/>
      <c r="D50" s="99"/>
      <c r="E50" s="99"/>
      <c r="F50" s="99"/>
      <c r="G50" s="100"/>
      <c r="H50" s="88">
        <f t="shared" si="0"/>
        <v>0</v>
      </c>
      <c r="I50" s="107"/>
      <c r="J50" s="88"/>
      <c r="K50" s="102"/>
      <c r="L50" s="88">
        <f t="shared" si="1"/>
        <v>0</v>
      </c>
      <c r="M50" s="103"/>
    </row>
    <row r="51" spans="1:13" s="19" customFormat="1" ht="18.75" x14ac:dyDescent="0.25">
      <c r="A51" s="26">
        <v>43</v>
      </c>
      <c r="B51" s="99"/>
      <c r="C51" s="98"/>
      <c r="D51" s="99"/>
      <c r="E51" s="99"/>
      <c r="F51" s="99"/>
      <c r="G51" s="100"/>
      <c r="H51" s="88">
        <f t="shared" si="0"/>
        <v>0</v>
      </c>
      <c r="I51" s="107"/>
      <c r="J51" s="88"/>
      <c r="K51" s="102"/>
      <c r="L51" s="88">
        <f t="shared" si="1"/>
        <v>0</v>
      </c>
      <c r="M51" s="103"/>
    </row>
    <row r="52" spans="1:13" s="19" customFormat="1" ht="19.5" thickBot="1" x14ac:dyDescent="0.3">
      <c r="A52" s="26">
        <v>44</v>
      </c>
      <c r="B52" s="99"/>
      <c r="C52" s="98"/>
      <c r="D52" s="99"/>
      <c r="E52" s="99"/>
      <c r="F52" s="99"/>
      <c r="G52" s="100"/>
      <c r="H52" s="88">
        <f t="shared" si="0"/>
        <v>0</v>
      </c>
      <c r="I52" s="107"/>
      <c r="J52" s="88"/>
      <c r="K52" s="102"/>
      <c r="L52" s="88">
        <f t="shared" si="1"/>
        <v>0</v>
      </c>
      <c r="M52" s="103"/>
    </row>
    <row r="53" spans="1:13" ht="20.25" thickTop="1" thickBot="1" x14ac:dyDescent="0.3">
      <c r="A53" s="71"/>
      <c r="B53" s="72" t="s">
        <v>4</v>
      </c>
      <c r="C53" s="73"/>
      <c r="D53" s="73"/>
      <c r="E53" s="74"/>
      <c r="F53" s="74"/>
      <c r="G53" s="75"/>
      <c r="H53" s="75"/>
      <c r="I53" s="76"/>
      <c r="J53" s="76"/>
      <c r="K53" s="77"/>
      <c r="L53" s="78">
        <f>SUBTOTAL(9,L4:L52)</f>
        <v>4437375.3</v>
      </c>
      <c r="M53" s="79"/>
    </row>
    <row r="54" spans="1:13" ht="20.25" thickTop="1" thickBot="1" x14ac:dyDescent="0.3">
      <c r="A54" s="128" t="s">
        <v>4</v>
      </c>
      <c r="B54" s="129"/>
      <c r="C54" s="129"/>
      <c r="D54" s="129"/>
      <c r="E54" s="129"/>
      <c r="F54" s="129"/>
      <c r="G54" s="80"/>
      <c r="H54" s="80"/>
      <c r="I54" s="81"/>
      <c r="J54" s="81"/>
      <c r="K54" s="82"/>
      <c r="L54" s="83"/>
      <c r="M54" s="84"/>
    </row>
    <row r="55" spans="1:13" s="16" customFormat="1" ht="24" thickTop="1" x14ac:dyDescent="0.25">
      <c r="A55" s="130" t="s">
        <v>10</v>
      </c>
      <c r="B55" s="131"/>
      <c r="C55" s="131"/>
      <c r="D55" s="131"/>
      <c r="E55" s="131"/>
      <c r="F55" s="132"/>
      <c r="G55" s="27" t="s">
        <v>21</v>
      </c>
      <c r="H55" s="27" t="s">
        <v>26</v>
      </c>
      <c r="I55" s="28"/>
      <c r="J55" s="28"/>
      <c r="K55" s="57"/>
      <c r="L55" s="29"/>
      <c r="M55" s="30" t="s">
        <v>46</v>
      </c>
    </row>
    <row r="56" spans="1:13" s="17" customFormat="1" ht="23.25" x14ac:dyDescent="0.25">
      <c r="A56" s="31">
        <v>1</v>
      </c>
      <c r="B56" s="113" t="s">
        <v>45</v>
      </c>
      <c r="C56" s="114"/>
      <c r="D56" s="114"/>
      <c r="E56" s="114"/>
      <c r="F56" s="115"/>
      <c r="G56" s="32"/>
      <c r="H56" s="33"/>
      <c r="I56" s="34"/>
      <c r="J56" s="34"/>
      <c r="K56" s="58"/>
      <c r="L56" s="36">
        <v>423652</v>
      </c>
      <c r="M56" s="109">
        <v>6063</v>
      </c>
    </row>
    <row r="57" spans="1:13" s="17" customFormat="1" ht="23.25" x14ac:dyDescent="0.25">
      <c r="A57" s="31">
        <v>2</v>
      </c>
      <c r="B57" s="113" t="s">
        <v>52</v>
      </c>
      <c r="C57" s="114"/>
      <c r="D57" s="114"/>
      <c r="E57" s="114"/>
      <c r="F57" s="115"/>
      <c r="G57" s="32"/>
      <c r="H57" s="33"/>
      <c r="I57" s="34"/>
      <c r="J57" s="34"/>
      <c r="K57" s="58"/>
      <c r="L57" s="36">
        <v>2712400</v>
      </c>
      <c r="M57" s="109">
        <v>6064</v>
      </c>
    </row>
    <row r="58" spans="1:13" s="17" customFormat="1" ht="23.25" x14ac:dyDescent="0.25">
      <c r="A58" s="31">
        <v>3</v>
      </c>
      <c r="B58" s="113" t="s">
        <v>53</v>
      </c>
      <c r="C58" s="114"/>
      <c r="D58" s="114"/>
      <c r="E58" s="114"/>
      <c r="F58" s="115"/>
      <c r="G58" s="32"/>
      <c r="H58" s="33"/>
      <c r="I58" s="34"/>
      <c r="J58" s="34"/>
      <c r="K58" s="58"/>
      <c r="L58" s="36"/>
      <c r="M58" s="36"/>
    </row>
    <row r="59" spans="1:13" s="16" customFormat="1" ht="23.25" x14ac:dyDescent="0.25">
      <c r="A59" s="31">
        <v>7</v>
      </c>
      <c r="B59" s="113"/>
      <c r="C59" s="114"/>
      <c r="D59" s="114"/>
      <c r="E59" s="114"/>
      <c r="F59" s="115"/>
      <c r="G59" s="32"/>
      <c r="H59" s="33"/>
      <c r="I59" s="34"/>
      <c r="J59" s="34"/>
      <c r="K59" s="58"/>
      <c r="L59" s="37"/>
      <c r="M59" s="37"/>
    </row>
    <row r="60" spans="1:13" s="16" customFormat="1" ht="23.25" x14ac:dyDescent="0.25">
      <c r="A60" s="31">
        <v>5</v>
      </c>
      <c r="B60" s="113"/>
      <c r="C60" s="114"/>
      <c r="D60" s="114"/>
      <c r="E60" s="114"/>
      <c r="F60" s="115"/>
      <c r="G60" s="32"/>
      <c r="H60" s="33"/>
      <c r="I60" s="34"/>
      <c r="J60" s="34"/>
      <c r="K60" s="58"/>
      <c r="L60" s="35"/>
      <c r="M60" s="37"/>
    </row>
    <row r="61" spans="1:13" s="16" customFormat="1" ht="23.25" x14ac:dyDescent="0.25">
      <c r="A61" s="31">
        <v>6</v>
      </c>
      <c r="B61" s="113"/>
      <c r="C61" s="114"/>
      <c r="D61" s="114"/>
      <c r="E61" s="114"/>
      <c r="F61" s="115"/>
      <c r="G61" s="32"/>
      <c r="H61" s="33"/>
      <c r="I61" s="34"/>
      <c r="J61" s="34"/>
      <c r="K61" s="58"/>
      <c r="L61" s="35"/>
      <c r="M61" s="37"/>
    </row>
    <row r="62" spans="1:13" s="16" customFormat="1" ht="23.25" x14ac:dyDescent="0.25">
      <c r="A62" s="31">
        <v>8</v>
      </c>
      <c r="B62" s="113"/>
      <c r="C62" s="114"/>
      <c r="D62" s="114"/>
      <c r="E62" s="114"/>
      <c r="F62" s="115"/>
      <c r="G62" s="32"/>
      <c r="H62" s="33"/>
      <c r="I62" s="34"/>
      <c r="J62" s="34"/>
      <c r="K62" s="58"/>
      <c r="L62" s="35"/>
      <c r="M62" s="37"/>
    </row>
    <row r="63" spans="1:13" s="16" customFormat="1" ht="23.25" x14ac:dyDescent="0.25">
      <c r="A63" s="31">
        <v>9</v>
      </c>
      <c r="B63" s="113"/>
      <c r="C63" s="114"/>
      <c r="D63" s="114"/>
      <c r="E63" s="114"/>
      <c r="F63" s="115"/>
      <c r="G63" s="32"/>
      <c r="H63" s="33"/>
      <c r="I63" s="34"/>
      <c r="J63" s="34"/>
      <c r="K63" s="58"/>
      <c r="L63" s="35"/>
      <c r="M63" s="37"/>
    </row>
    <row r="64" spans="1:13" s="16" customFormat="1" ht="23.25" x14ac:dyDescent="0.25">
      <c r="A64" s="31">
        <v>10</v>
      </c>
      <c r="B64" s="113"/>
      <c r="C64" s="114"/>
      <c r="D64" s="114"/>
      <c r="E64" s="114"/>
      <c r="F64" s="115"/>
      <c r="G64" s="32"/>
      <c r="H64" s="33"/>
      <c r="I64" s="34"/>
      <c r="J64" s="34"/>
      <c r="K64" s="58"/>
      <c r="L64" s="35"/>
      <c r="M64" s="37"/>
    </row>
    <row r="65" spans="1:13" s="16" customFormat="1" ht="23.25" x14ac:dyDescent="0.25">
      <c r="A65" s="31">
        <v>11</v>
      </c>
      <c r="B65" s="113"/>
      <c r="C65" s="114"/>
      <c r="D65" s="114"/>
      <c r="E65" s="114"/>
      <c r="F65" s="115"/>
      <c r="G65" s="32"/>
      <c r="H65" s="33"/>
      <c r="I65" s="34"/>
      <c r="J65" s="34"/>
      <c r="K65" s="58"/>
      <c r="L65" s="35"/>
      <c r="M65" s="37"/>
    </row>
    <row r="66" spans="1:13" s="16" customFormat="1" ht="23.25" x14ac:dyDescent="0.25">
      <c r="A66" s="31">
        <v>12</v>
      </c>
      <c r="B66" s="113"/>
      <c r="C66" s="114"/>
      <c r="D66" s="114"/>
      <c r="E66" s="114"/>
      <c r="F66" s="115"/>
      <c r="G66" s="32"/>
      <c r="H66" s="33"/>
      <c r="I66" s="34"/>
      <c r="J66" s="34"/>
      <c r="K66" s="58"/>
      <c r="L66" s="35"/>
      <c r="M66" s="37"/>
    </row>
    <row r="67" spans="1:13" s="16" customFormat="1" ht="23.25" x14ac:dyDescent="0.25">
      <c r="A67" s="31">
        <v>13</v>
      </c>
      <c r="B67" s="113"/>
      <c r="C67" s="114"/>
      <c r="D67" s="114"/>
      <c r="E67" s="114"/>
      <c r="F67" s="115"/>
      <c r="G67" s="32"/>
      <c r="H67" s="33"/>
      <c r="I67" s="34"/>
      <c r="J67" s="34"/>
      <c r="K67" s="58"/>
      <c r="L67" s="35"/>
      <c r="M67" s="37"/>
    </row>
    <row r="68" spans="1:13" s="16" customFormat="1" ht="23.25" x14ac:dyDescent="0.25">
      <c r="A68" s="31">
        <v>14</v>
      </c>
      <c r="B68" s="113"/>
      <c r="C68" s="114"/>
      <c r="D68" s="114"/>
      <c r="E68" s="114"/>
      <c r="F68" s="115"/>
      <c r="G68" s="32"/>
      <c r="H68" s="33"/>
      <c r="I68" s="34"/>
      <c r="J68" s="34"/>
      <c r="K68" s="58"/>
      <c r="L68" s="35"/>
      <c r="M68" s="37"/>
    </row>
    <row r="69" spans="1:13" s="16" customFormat="1" ht="23.25" x14ac:dyDescent="0.25">
      <c r="A69" s="31">
        <v>15</v>
      </c>
      <c r="B69" s="113"/>
      <c r="C69" s="114"/>
      <c r="D69" s="114"/>
      <c r="E69" s="114"/>
      <c r="F69" s="115"/>
      <c r="G69" s="32"/>
      <c r="H69" s="33"/>
      <c r="I69" s="34"/>
      <c r="J69" s="34"/>
      <c r="K69" s="58"/>
      <c r="L69" s="35"/>
      <c r="M69" s="37"/>
    </row>
    <row r="70" spans="1:13" s="16" customFormat="1" ht="23.25" x14ac:dyDescent="0.25">
      <c r="A70" s="31">
        <v>16</v>
      </c>
      <c r="B70" s="113"/>
      <c r="C70" s="114"/>
      <c r="D70" s="114"/>
      <c r="E70" s="114"/>
      <c r="F70" s="115"/>
      <c r="G70" s="32"/>
      <c r="H70" s="33"/>
      <c r="I70" s="34"/>
      <c r="J70" s="34"/>
      <c r="K70" s="58"/>
      <c r="L70" s="35"/>
      <c r="M70" s="37"/>
    </row>
    <row r="71" spans="1:13" s="16" customFormat="1" ht="23.25" x14ac:dyDescent="0.25">
      <c r="A71" s="31">
        <v>17</v>
      </c>
      <c r="B71" s="113"/>
      <c r="C71" s="114"/>
      <c r="D71" s="114"/>
      <c r="E71" s="114"/>
      <c r="F71" s="115"/>
      <c r="G71" s="38"/>
      <c r="H71" s="33"/>
      <c r="I71" s="34"/>
      <c r="J71" s="34"/>
      <c r="K71" s="58"/>
      <c r="L71" s="35"/>
      <c r="M71" s="37"/>
    </row>
    <row r="72" spans="1:13" s="16" customFormat="1" ht="23.25" x14ac:dyDescent="0.25">
      <c r="A72" s="31">
        <v>18</v>
      </c>
      <c r="B72" s="113"/>
      <c r="C72" s="114"/>
      <c r="D72" s="114"/>
      <c r="E72" s="114"/>
      <c r="F72" s="115"/>
      <c r="G72" s="39"/>
      <c r="H72" s="40"/>
      <c r="I72" s="41"/>
      <c r="J72" s="41"/>
      <c r="K72" s="59"/>
      <c r="L72" s="42"/>
      <c r="M72" s="37"/>
    </row>
    <row r="73" spans="1:13" s="16" customFormat="1" ht="23.25" x14ac:dyDescent="0.25">
      <c r="A73" s="31">
        <v>19</v>
      </c>
      <c r="B73" s="113"/>
      <c r="C73" s="114"/>
      <c r="D73" s="114"/>
      <c r="E73" s="114"/>
      <c r="F73" s="115"/>
      <c r="G73" s="39"/>
      <c r="H73" s="40"/>
      <c r="I73" s="41"/>
      <c r="J73" s="41"/>
      <c r="K73" s="59"/>
      <c r="L73" s="42"/>
      <c r="M73" s="37"/>
    </row>
    <row r="74" spans="1:13" s="16" customFormat="1" ht="23.25" x14ac:dyDescent="0.25">
      <c r="A74" s="31">
        <v>20</v>
      </c>
      <c r="B74" s="113"/>
      <c r="C74" s="114"/>
      <c r="D74" s="114"/>
      <c r="E74" s="114"/>
      <c r="F74" s="115"/>
      <c r="G74" s="39"/>
      <c r="H74" s="40"/>
      <c r="I74" s="41"/>
      <c r="J74" s="41"/>
      <c r="K74" s="59"/>
      <c r="L74" s="42"/>
      <c r="M74" s="37"/>
    </row>
    <row r="75" spans="1:13" s="16" customFormat="1" ht="23.25" x14ac:dyDescent="0.25">
      <c r="A75" s="31">
        <v>21</v>
      </c>
      <c r="B75" s="113"/>
      <c r="C75" s="114"/>
      <c r="D75" s="114"/>
      <c r="E75" s="114"/>
      <c r="F75" s="115"/>
      <c r="G75" s="39"/>
      <c r="H75" s="40"/>
      <c r="I75" s="41"/>
      <c r="J75" s="41"/>
      <c r="K75" s="59"/>
      <c r="L75" s="42"/>
      <c r="M75" s="37"/>
    </row>
    <row r="76" spans="1:13" s="16" customFormat="1" ht="23.25" x14ac:dyDescent="0.25">
      <c r="A76" s="31">
        <v>22</v>
      </c>
      <c r="B76" s="113"/>
      <c r="C76" s="114"/>
      <c r="D76" s="114"/>
      <c r="E76" s="114"/>
      <c r="F76" s="115"/>
      <c r="G76" s="39"/>
      <c r="H76" s="40"/>
      <c r="I76" s="41"/>
      <c r="J76" s="41"/>
      <c r="K76" s="59"/>
      <c r="L76" s="42"/>
      <c r="M76" s="37"/>
    </row>
    <row r="77" spans="1:13" s="16" customFormat="1" ht="23.25" x14ac:dyDescent="0.25">
      <c r="A77" s="31">
        <v>23</v>
      </c>
      <c r="B77" s="113"/>
      <c r="C77" s="114"/>
      <c r="D77" s="114"/>
      <c r="E77" s="114"/>
      <c r="F77" s="115"/>
      <c r="G77" s="39"/>
      <c r="H77" s="40"/>
      <c r="I77" s="41"/>
      <c r="J77" s="41"/>
      <c r="K77" s="59"/>
      <c r="L77" s="42"/>
      <c r="M77" s="37"/>
    </row>
    <row r="78" spans="1:13" s="16" customFormat="1" ht="23.25" x14ac:dyDescent="0.25">
      <c r="A78" s="31">
        <v>24</v>
      </c>
      <c r="B78" s="113"/>
      <c r="C78" s="114"/>
      <c r="D78" s="114"/>
      <c r="E78" s="114"/>
      <c r="F78" s="115"/>
      <c r="G78" s="39"/>
      <c r="H78" s="40"/>
      <c r="I78" s="41"/>
      <c r="J78" s="41"/>
      <c r="K78" s="59"/>
      <c r="L78" s="42"/>
      <c r="M78" s="37"/>
    </row>
    <row r="79" spans="1:13" s="16" customFormat="1" ht="23.25" x14ac:dyDescent="0.25">
      <c r="A79" s="31">
        <v>25</v>
      </c>
      <c r="B79" s="113"/>
      <c r="C79" s="114"/>
      <c r="D79" s="114"/>
      <c r="E79" s="114"/>
      <c r="F79" s="115"/>
      <c r="G79" s="39"/>
      <c r="H79" s="40"/>
      <c r="I79" s="41"/>
      <c r="J79" s="41"/>
      <c r="K79" s="59"/>
      <c r="L79" s="42"/>
      <c r="M79" s="37"/>
    </row>
    <row r="80" spans="1:13" s="16" customFormat="1" ht="23.25" x14ac:dyDescent="0.25">
      <c r="A80" s="31">
        <v>26</v>
      </c>
      <c r="B80" s="113"/>
      <c r="C80" s="114"/>
      <c r="D80" s="114"/>
      <c r="E80" s="114"/>
      <c r="F80" s="115"/>
      <c r="G80" s="39"/>
      <c r="H80" s="40"/>
      <c r="I80" s="41"/>
      <c r="J80" s="41"/>
      <c r="K80" s="59"/>
      <c r="L80" s="42"/>
      <c r="M80" s="37"/>
    </row>
    <row r="81" spans="1:13" s="16" customFormat="1" ht="23.25" x14ac:dyDescent="0.25">
      <c r="A81" s="31">
        <v>27</v>
      </c>
      <c r="B81" s="113"/>
      <c r="C81" s="114"/>
      <c r="D81" s="114"/>
      <c r="E81" s="114"/>
      <c r="F81" s="115"/>
      <c r="G81" s="39"/>
      <c r="H81" s="40"/>
      <c r="I81" s="41"/>
      <c r="J81" s="41"/>
      <c r="K81" s="59"/>
      <c r="L81" s="42"/>
      <c r="M81" s="37"/>
    </row>
    <row r="82" spans="1:13" s="16" customFormat="1" ht="23.25" x14ac:dyDescent="0.25">
      <c r="A82" s="31">
        <v>28</v>
      </c>
      <c r="B82" s="113"/>
      <c r="C82" s="114"/>
      <c r="D82" s="114"/>
      <c r="E82" s="114"/>
      <c r="F82" s="115"/>
      <c r="G82" s="39"/>
      <c r="H82" s="40"/>
      <c r="I82" s="41"/>
      <c r="J82" s="41"/>
      <c r="K82" s="59"/>
      <c r="L82" s="42"/>
      <c r="M82" s="37"/>
    </row>
    <row r="83" spans="1:13" s="16" customFormat="1" ht="23.25" x14ac:dyDescent="0.25">
      <c r="A83" s="31">
        <v>29</v>
      </c>
      <c r="B83" s="113"/>
      <c r="C83" s="114"/>
      <c r="D83" s="114"/>
      <c r="E83" s="114"/>
      <c r="F83" s="115"/>
      <c r="G83" s="39"/>
      <c r="H83" s="40"/>
      <c r="I83" s="41"/>
      <c r="J83" s="41"/>
      <c r="K83" s="59"/>
      <c r="L83" s="42"/>
      <c r="M83" s="37"/>
    </row>
    <row r="84" spans="1:13" s="16" customFormat="1" ht="23.25" x14ac:dyDescent="0.25">
      <c r="A84" s="31">
        <v>30</v>
      </c>
      <c r="B84" s="113"/>
      <c r="C84" s="114"/>
      <c r="D84" s="114"/>
      <c r="E84" s="114"/>
      <c r="F84" s="115"/>
      <c r="G84" s="39"/>
      <c r="H84" s="40"/>
      <c r="I84" s="41"/>
      <c r="J84" s="41"/>
      <c r="K84" s="59"/>
      <c r="L84" s="42"/>
      <c r="M84" s="37"/>
    </row>
    <row r="85" spans="1:13" s="16" customFormat="1" ht="23.25" x14ac:dyDescent="0.25">
      <c r="A85" s="31">
        <v>31</v>
      </c>
      <c r="B85" s="113"/>
      <c r="C85" s="114"/>
      <c r="D85" s="114"/>
      <c r="E85" s="114"/>
      <c r="F85" s="115"/>
      <c r="G85" s="39"/>
      <c r="H85" s="40"/>
      <c r="I85" s="41"/>
      <c r="J85" s="41"/>
      <c r="K85" s="59"/>
      <c r="L85" s="42"/>
      <c r="M85" s="37"/>
    </row>
    <row r="86" spans="1:13" s="16" customFormat="1" ht="23.25" x14ac:dyDescent="0.25">
      <c r="A86" s="31">
        <v>32</v>
      </c>
      <c r="B86" s="113"/>
      <c r="C86" s="114"/>
      <c r="D86" s="114"/>
      <c r="E86" s="114"/>
      <c r="F86" s="115"/>
      <c r="G86" s="39"/>
      <c r="H86" s="40"/>
      <c r="I86" s="41"/>
      <c r="J86" s="41"/>
      <c r="K86" s="59"/>
      <c r="L86" s="42"/>
      <c r="M86" s="37"/>
    </row>
    <row r="87" spans="1:13" s="16" customFormat="1" ht="23.25" x14ac:dyDescent="0.25">
      <c r="A87" s="31">
        <v>33</v>
      </c>
      <c r="B87" s="113"/>
      <c r="C87" s="114"/>
      <c r="D87" s="114"/>
      <c r="E87" s="114"/>
      <c r="F87" s="115"/>
      <c r="G87" s="39"/>
      <c r="H87" s="40"/>
      <c r="I87" s="41"/>
      <c r="J87" s="41"/>
      <c r="K87" s="59"/>
      <c r="L87" s="42"/>
      <c r="M87" s="37"/>
    </row>
    <row r="88" spans="1:13" s="16" customFormat="1" ht="23.25" x14ac:dyDescent="0.25">
      <c r="A88" s="31">
        <v>34</v>
      </c>
      <c r="B88" s="113"/>
      <c r="C88" s="114"/>
      <c r="D88" s="114"/>
      <c r="E88" s="114"/>
      <c r="F88" s="115"/>
      <c r="G88" s="39"/>
      <c r="H88" s="40"/>
      <c r="I88" s="41"/>
      <c r="J88" s="41"/>
      <c r="K88" s="59"/>
      <c r="L88" s="42"/>
      <c r="M88" s="37"/>
    </row>
    <row r="89" spans="1:13" s="16" customFormat="1" ht="23.25" x14ac:dyDescent="0.25">
      <c r="A89" s="31">
        <v>35</v>
      </c>
      <c r="B89" s="113"/>
      <c r="C89" s="114"/>
      <c r="D89" s="114"/>
      <c r="E89" s="114"/>
      <c r="F89" s="115"/>
      <c r="G89" s="39"/>
      <c r="H89" s="40"/>
      <c r="I89" s="41"/>
      <c r="J89" s="41"/>
      <c r="K89" s="59"/>
      <c r="L89" s="42"/>
      <c r="M89" s="37"/>
    </row>
    <row r="90" spans="1:13" s="16" customFormat="1" ht="23.25" x14ac:dyDescent="0.25">
      <c r="A90" s="31">
        <v>36</v>
      </c>
      <c r="B90" s="113"/>
      <c r="C90" s="114"/>
      <c r="D90" s="114"/>
      <c r="E90" s="114"/>
      <c r="F90" s="115"/>
      <c r="G90" s="39"/>
      <c r="H90" s="40"/>
      <c r="I90" s="41"/>
      <c r="J90" s="41"/>
      <c r="K90" s="59"/>
      <c r="L90" s="42"/>
      <c r="M90" s="37"/>
    </row>
    <row r="91" spans="1:13" s="16" customFormat="1" ht="23.25" x14ac:dyDescent="0.25">
      <c r="A91" s="31">
        <v>37</v>
      </c>
      <c r="B91" s="113"/>
      <c r="C91" s="114"/>
      <c r="D91" s="114"/>
      <c r="E91" s="114"/>
      <c r="F91" s="115"/>
      <c r="G91" s="39"/>
      <c r="H91" s="40"/>
      <c r="I91" s="41"/>
      <c r="J91" s="41"/>
      <c r="K91" s="59"/>
      <c r="L91" s="42"/>
      <c r="M91" s="37"/>
    </row>
    <row r="92" spans="1:13" s="16" customFormat="1" ht="23.25" x14ac:dyDescent="0.25">
      <c r="A92" s="31">
        <v>38</v>
      </c>
      <c r="B92" s="113"/>
      <c r="C92" s="114"/>
      <c r="D92" s="114"/>
      <c r="E92" s="114"/>
      <c r="F92" s="115"/>
      <c r="G92" s="39"/>
      <c r="H92" s="40"/>
      <c r="I92" s="41"/>
      <c r="J92" s="41"/>
      <c r="K92" s="59"/>
      <c r="L92" s="42"/>
      <c r="M92" s="37"/>
    </row>
    <row r="93" spans="1:13" s="16" customFormat="1" ht="23.25" x14ac:dyDescent="0.25">
      <c r="A93" s="31">
        <v>39</v>
      </c>
      <c r="B93" s="113"/>
      <c r="C93" s="114"/>
      <c r="D93" s="114"/>
      <c r="E93" s="114"/>
      <c r="F93" s="115"/>
      <c r="G93" s="39"/>
      <c r="H93" s="40"/>
      <c r="I93" s="41"/>
      <c r="J93" s="41"/>
      <c r="K93" s="59"/>
      <c r="L93" s="42"/>
      <c r="M93" s="37"/>
    </row>
    <row r="94" spans="1:13" s="16" customFormat="1" ht="23.25" x14ac:dyDescent="0.25">
      <c r="A94" s="31">
        <v>40</v>
      </c>
      <c r="B94" s="113"/>
      <c r="C94" s="114"/>
      <c r="D94" s="114"/>
      <c r="E94" s="114"/>
      <c r="F94" s="115"/>
      <c r="G94" s="39"/>
      <c r="H94" s="40"/>
      <c r="I94" s="41"/>
      <c r="J94" s="41"/>
      <c r="K94" s="59"/>
      <c r="L94" s="42"/>
      <c r="M94" s="37"/>
    </row>
    <row r="95" spans="1:13" s="16" customFormat="1" ht="23.25" x14ac:dyDescent="0.25">
      <c r="A95" s="31">
        <v>41</v>
      </c>
      <c r="B95" s="113"/>
      <c r="C95" s="114"/>
      <c r="D95" s="114"/>
      <c r="E95" s="114"/>
      <c r="F95" s="115"/>
      <c r="G95" s="39"/>
      <c r="H95" s="40"/>
      <c r="I95" s="41"/>
      <c r="J95" s="41"/>
      <c r="K95" s="59"/>
      <c r="L95" s="42"/>
      <c r="M95" s="37"/>
    </row>
    <row r="96" spans="1:13" s="16" customFormat="1" ht="23.25" x14ac:dyDescent="0.25">
      <c r="A96" s="31">
        <v>42</v>
      </c>
      <c r="B96" s="113"/>
      <c r="C96" s="114"/>
      <c r="D96" s="114"/>
      <c r="E96" s="114"/>
      <c r="F96" s="115"/>
      <c r="G96" s="39"/>
      <c r="H96" s="40"/>
      <c r="I96" s="41"/>
      <c r="J96" s="41"/>
      <c r="K96" s="59"/>
      <c r="L96" s="42"/>
      <c r="M96" s="37"/>
    </row>
    <row r="97" spans="1:13" s="16" customFormat="1" ht="23.25" x14ac:dyDescent="0.25">
      <c r="A97" s="31"/>
      <c r="B97" s="113"/>
      <c r="C97" s="114"/>
      <c r="D97" s="114"/>
      <c r="E97" s="114"/>
      <c r="F97" s="115"/>
      <c r="G97" s="39"/>
      <c r="H97" s="40"/>
      <c r="I97" s="41"/>
      <c r="J97" s="41"/>
      <c r="K97" s="59"/>
      <c r="L97" s="42"/>
      <c r="M97" s="37"/>
    </row>
    <row r="98" spans="1:13" s="16" customFormat="1" ht="23.25" x14ac:dyDescent="0.25">
      <c r="A98" s="31"/>
      <c r="B98" s="113"/>
      <c r="C98" s="114"/>
      <c r="D98" s="114"/>
      <c r="E98" s="114"/>
      <c r="F98" s="115"/>
      <c r="G98" s="39"/>
      <c r="H98" s="40"/>
      <c r="I98" s="41"/>
      <c r="J98" s="41"/>
      <c r="K98" s="59"/>
      <c r="L98" s="42"/>
      <c r="M98" s="37"/>
    </row>
    <row r="99" spans="1:13" s="16" customFormat="1" ht="23.25" x14ac:dyDescent="0.25">
      <c r="A99" s="31"/>
      <c r="B99" s="113"/>
      <c r="C99" s="114"/>
      <c r="D99" s="114"/>
      <c r="E99" s="114"/>
      <c r="F99" s="115"/>
      <c r="G99" s="39"/>
      <c r="H99" s="40"/>
      <c r="I99" s="41"/>
      <c r="J99" s="41"/>
      <c r="K99" s="59"/>
      <c r="L99" s="42"/>
      <c r="M99" s="37"/>
    </row>
    <row r="100" spans="1:13" s="16" customFormat="1" ht="23.25" x14ac:dyDescent="0.25">
      <c r="A100" s="31"/>
      <c r="B100" s="113"/>
      <c r="C100" s="114"/>
      <c r="D100" s="114"/>
      <c r="E100" s="114"/>
      <c r="F100" s="115"/>
      <c r="G100" s="39"/>
      <c r="H100" s="40"/>
      <c r="I100" s="41"/>
      <c r="J100" s="41"/>
      <c r="K100" s="59"/>
      <c r="L100" s="42"/>
      <c r="M100" s="37"/>
    </row>
    <row r="101" spans="1:13" s="16" customFormat="1" ht="23.25" x14ac:dyDescent="0.25">
      <c r="A101" s="31"/>
      <c r="B101" s="113"/>
      <c r="C101" s="114"/>
      <c r="D101" s="114"/>
      <c r="E101" s="114"/>
      <c r="F101" s="115"/>
      <c r="G101" s="39"/>
      <c r="H101" s="40"/>
      <c r="I101" s="41"/>
      <c r="J101" s="41"/>
      <c r="K101" s="59"/>
      <c r="L101" s="42"/>
      <c r="M101" s="37"/>
    </row>
    <row r="102" spans="1:13" s="16" customFormat="1" ht="23.25" x14ac:dyDescent="0.25">
      <c r="A102" s="31"/>
      <c r="B102" s="113"/>
      <c r="C102" s="114"/>
      <c r="D102" s="114"/>
      <c r="E102" s="114"/>
      <c r="F102" s="115"/>
      <c r="G102" s="39"/>
      <c r="H102" s="40"/>
      <c r="I102" s="41"/>
      <c r="J102" s="41"/>
      <c r="K102" s="59"/>
      <c r="L102" s="42"/>
      <c r="M102" s="37"/>
    </row>
    <row r="103" spans="1:13" s="16" customFormat="1" ht="23.25" x14ac:dyDescent="0.25">
      <c r="A103" s="31"/>
      <c r="B103" s="113"/>
      <c r="C103" s="114"/>
      <c r="D103" s="114"/>
      <c r="E103" s="114"/>
      <c r="F103" s="115"/>
      <c r="G103" s="39"/>
      <c r="H103" s="40"/>
      <c r="I103" s="41"/>
      <c r="J103" s="41"/>
      <c r="K103" s="59"/>
      <c r="L103" s="42"/>
      <c r="M103" s="37"/>
    </row>
    <row r="104" spans="1:13" s="16" customFormat="1" ht="23.25" x14ac:dyDescent="0.25">
      <c r="A104" s="31"/>
      <c r="B104" s="113"/>
      <c r="C104" s="114"/>
      <c r="D104" s="114"/>
      <c r="E104" s="114"/>
      <c r="F104" s="115"/>
      <c r="G104" s="39"/>
      <c r="H104" s="40"/>
      <c r="I104" s="41"/>
      <c r="J104" s="41"/>
      <c r="K104" s="59"/>
      <c r="L104" s="42"/>
      <c r="M104" s="37"/>
    </row>
    <row r="105" spans="1:13" s="16" customFormat="1" ht="23.25" x14ac:dyDescent="0.25">
      <c r="A105" s="31"/>
      <c r="B105" s="113"/>
      <c r="C105" s="114"/>
      <c r="D105" s="114"/>
      <c r="E105" s="114"/>
      <c r="F105" s="115"/>
      <c r="G105" s="39"/>
      <c r="H105" s="40"/>
      <c r="I105" s="41"/>
      <c r="J105" s="41"/>
      <c r="K105" s="59"/>
      <c r="L105" s="42"/>
      <c r="M105" s="37"/>
    </row>
    <row r="106" spans="1:13" s="16" customFormat="1" ht="23.25" x14ac:dyDescent="0.25">
      <c r="A106" s="31"/>
      <c r="B106" s="113"/>
      <c r="C106" s="114"/>
      <c r="D106" s="114"/>
      <c r="E106" s="114"/>
      <c r="F106" s="115"/>
      <c r="G106" s="39"/>
      <c r="H106" s="40"/>
      <c r="I106" s="41"/>
      <c r="J106" s="41"/>
      <c r="K106" s="59"/>
      <c r="L106" s="42"/>
      <c r="M106" s="37"/>
    </row>
    <row r="107" spans="1:13" s="16" customFormat="1" ht="23.25" x14ac:dyDescent="0.25">
      <c r="A107" s="31"/>
      <c r="B107" s="113"/>
      <c r="C107" s="114"/>
      <c r="D107" s="114"/>
      <c r="E107" s="114"/>
      <c r="F107" s="115"/>
      <c r="G107" s="39"/>
      <c r="H107" s="40"/>
      <c r="I107" s="41"/>
      <c r="J107" s="41"/>
      <c r="K107" s="59"/>
      <c r="L107" s="42"/>
      <c r="M107" s="37"/>
    </row>
    <row r="108" spans="1:13" s="16" customFormat="1" ht="23.25" x14ac:dyDescent="0.25">
      <c r="A108" s="31"/>
      <c r="B108" s="113"/>
      <c r="C108" s="114"/>
      <c r="D108" s="114"/>
      <c r="E108" s="114"/>
      <c r="F108" s="115"/>
      <c r="G108" s="39"/>
      <c r="H108" s="40"/>
      <c r="I108" s="41"/>
      <c r="J108" s="41"/>
      <c r="K108" s="59"/>
      <c r="L108" s="42"/>
      <c r="M108" s="37"/>
    </row>
    <row r="109" spans="1:13" s="16" customFormat="1" ht="23.25" x14ac:dyDescent="0.25">
      <c r="A109" s="31"/>
      <c r="B109" s="113"/>
      <c r="C109" s="114"/>
      <c r="D109" s="114"/>
      <c r="E109" s="114"/>
      <c r="F109" s="115"/>
      <c r="G109" s="39"/>
      <c r="H109" s="40"/>
      <c r="I109" s="41"/>
      <c r="J109" s="41"/>
      <c r="K109" s="59"/>
      <c r="L109" s="42"/>
      <c r="M109" s="37"/>
    </row>
    <row r="110" spans="1:13" s="16" customFormat="1" ht="24" thickBot="1" x14ac:dyDescent="0.3">
      <c r="A110" s="31"/>
      <c r="B110" s="113"/>
      <c r="C110" s="114"/>
      <c r="D110" s="114"/>
      <c r="E110" s="114"/>
      <c r="F110" s="115"/>
      <c r="G110" s="39"/>
      <c r="H110" s="40"/>
      <c r="I110" s="41"/>
      <c r="J110" s="41"/>
      <c r="K110" s="59"/>
      <c r="L110" s="42"/>
      <c r="M110" s="37"/>
    </row>
    <row r="111" spans="1:13" s="12" customFormat="1" ht="22.5" thickTop="1" thickBot="1" x14ac:dyDescent="0.3">
      <c r="A111" s="133" t="s">
        <v>4</v>
      </c>
      <c r="B111" s="134"/>
      <c r="C111" s="134"/>
      <c r="D111" s="134"/>
      <c r="E111" s="134"/>
      <c r="F111" s="134"/>
      <c r="G111" s="10"/>
      <c r="H111" s="10"/>
      <c r="I111" s="52"/>
      <c r="J111" s="52"/>
      <c r="K111" s="56"/>
      <c r="L111" s="23">
        <f>SUBTOTAL(9,L56:L110)</f>
        <v>3136052</v>
      </c>
      <c r="M111" s="11"/>
    </row>
    <row r="112" spans="1:13" ht="22.5" thickTop="1" thickBot="1" x14ac:dyDescent="0.3">
      <c r="A112" s="21"/>
      <c r="B112" s="135" t="s">
        <v>41</v>
      </c>
      <c r="C112" s="134"/>
      <c r="D112" s="134"/>
      <c r="E112" s="134"/>
      <c r="F112" s="136"/>
      <c r="G112" s="22"/>
      <c r="H112" s="22"/>
      <c r="I112" s="53"/>
      <c r="J112" s="53"/>
      <c r="K112" s="60"/>
      <c r="L112" s="23">
        <f>+L53-L111</f>
        <v>1301323.2999999998</v>
      </c>
      <c r="M112" s="24"/>
    </row>
    <row r="113" ht="15.75" thickTop="1" x14ac:dyDescent="0.25"/>
  </sheetData>
  <autoFilter ref="A2:N98"/>
  <mergeCells count="65">
    <mergeCell ref="B96:F96"/>
    <mergeCell ref="A111:F111"/>
    <mergeCell ref="B112:F112"/>
    <mergeCell ref="B90:F90"/>
    <mergeCell ref="B91:F91"/>
    <mergeCell ref="B92:F92"/>
    <mergeCell ref="B93:F93"/>
    <mergeCell ref="B94:F94"/>
    <mergeCell ref="B95:F95"/>
    <mergeCell ref="B97:F97"/>
    <mergeCell ref="B98:F98"/>
    <mergeCell ref="B99:F99"/>
    <mergeCell ref="B100:F100"/>
    <mergeCell ref="B101:F101"/>
    <mergeCell ref="B102:F102"/>
    <mergeCell ref="B103:F103"/>
    <mergeCell ref="B89:F89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77:F77"/>
    <mergeCell ref="B66:F66"/>
    <mergeCell ref="B67:F6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65:F65"/>
    <mergeCell ref="A54:F54"/>
    <mergeCell ref="A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A2:A3"/>
    <mergeCell ref="E2:E3"/>
    <mergeCell ref="F2:F3"/>
    <mergeCell ref="L2:L3"/>
    <mergeCell ref="M2:M3"/>
    <mergeCell ref="K2:K3"/>
    <mergeCell ref="B109:F109"/>
    <mergeCell ref="B110:F110"/>
    <mergeCell ref="B104:F104"/>
    <mergeCell ref="B105:F105"/>
    <mergeCell ref="B106:F106"/>
    <mergeCell ref="B107:F107"/>
    <mergeCell ref="B108:F108"/>
  </mergeCells>
  <printOptions horizontalCentered="1" verticalCentered="1"/>
  <pageMargins left="0" right="0" top="0" bottom="0" header="0" footer="0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ابراج المستقبل 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Oday</cp:lastModifiedBy>
  <cp:lastPrinted>2025-09-09T17:24:03Z</cp:lastPrinted>
  <dcterms:created xsi:type="dcterms:W3CDTF">2023-11-18T20:53:10Z</dcterms:created>
  <dcterms:modified xsi:type="dcterms:W3CDTF">2025-10-05T16:49:42Z</dcterms:modified>
</cp:coreProperties>
</file>